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ms-office.webextensiontaskpanes+xml" PartName="/xl/webextensions/taskpanes.xml"/>
  <Override ContentType="application/vnd.ms-office.webextension+xml" PartName="/xl/webextensions/webextension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xl/webextensions/taskpanes.xml" Type="http://schemas.microsoft.com/office/2011/relationships/webextensiontaskpanes"/><Relationship Id="rId3" Target="docProps/core.xml" Type="http://schemas.openxmlformats.org/package/2006/relationships/metadata/core-properties"/><Relationship Id="rId4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E80F363E-EFF7-4644-ADEE-84D3AE357DF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5학년도 3개학년" sheetId="7" r:id="rId1"/>
    <sheet name="2025학년도 입학생" sheetId="6" r:id="rId2"/>
    <sheet name="2024학년도 입학생" sheetId="4" r:id="rId3"/>
    <sheet name="2023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'2025학년도 입학생'!$A$1:$AB$39</definedName>
    <definedName name="_xlnm.Print_Area" localSheetId="2">'2024학년도 입학생'!$A$1:$AB$39</definedName>
    <definedName name="_xlnm.Print_Area" localSheetId="0">'2025학년도 3개학년'!$A$1:$N$41</definedName>
    <definedName name="_xlnm.Print_Area" localSheetId="3">'2023학년도 입학생'!$A$1:$AB$39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<sst xmlns="http://schemas.openxmlformats.org/spreadsheetml/2006/main" count="2873" uniqueCount="1854">
  <si>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</si>
  <si>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</si>
  <si>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</si>
  <si>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</si>
  <si>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</si>
  <si>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</si>
  <si>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</si>
  <si>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</si>
  <si>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</si>
  <si>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</si>
  <si>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</si>
  <si>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</si>
  <si>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</si>
  <si>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</si>
  <si>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</si>
  <si>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</si>
  <si>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</si>
  <si>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</si>
  <si>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</si>
  <si>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</si>
  <si>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</si>
  <si>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</si>
  <si>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</si>
  <si>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</si>
  <si>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</si>
  <si>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</si>
  <si>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</si>
  <si>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</si>
  <si>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</si>
  <si>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</si>
  <si>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</si>
  <si>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</si>
  <si>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</si>
  <si>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</si>
  <si>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</si>
  <si>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</si>
  <si>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</si>
  <si>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</si>
  <si>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</si>
  <si>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</si>
  <si>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</si>
  <si>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</si>
  <si>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</si>
  <si>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</si>
  <si>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</si>
  <si>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</si>
  <si>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</si>
  <si>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</si>
  <si>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</si>
  <si>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</si>
  <si>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</si>
  <si>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</si>
  <si>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</si>
  <si>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</si>
  <si>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</si>
  <si>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</si>
  <si>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</si>
  <si>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</si>
  <si>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</si>
  <si>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</si>
  <si>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</si>
  <si>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</si>
  <si>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</si>
  <si>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</si>
  <si>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</si>
  <si>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</si>
  <si>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</si>
  <si>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</si>
  <si>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</si>
  <si>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</si>
  <si>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</si>
  <si>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</si>
  <si>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</si>
  <si>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</si>
  <si>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</si>
  <si>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</si>
  <si>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</si>
  <si>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</si>
  <si>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</si>
  <si>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</si>
  <si>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</si>
  <si>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</si>
  <si>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</si>
  <si>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</si>
  <si>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</si>
  <si>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</si>
  <si>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</si>
  <si>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</si>
  <si>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</si>
  <si>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</si>
  <si>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</si>
  <si>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</si>
  <si>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</si>
  <si>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</si>
  <si>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</si>
  <si>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</si>
  <si>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</si>
  <si>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</si>
  <si>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</si>
  <si>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</si>
  <si>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</si>
  <si>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</si>
  <si>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</si>
  <si>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</si>
  <si>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</si>
  <si>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</si>
  <si>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</si>
  <si>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</si>
  <si>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</si>
  <si>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</si>
  <si>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</si>
  <si>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</si>
  <si>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</si>
  <si>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</si>
  <si>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</si>
  <si>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</si>
  <si>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</si>
  <si>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</si>
  <si>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</si>
  <si>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</si>
  <si>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</si>
  <si>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</si>
  <si>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</si>
  <si>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</si>
  <si>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</si>
  <si>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</si>
  <si>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</si>
  <si>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</si>
  <si>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</si>
  <si>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</si>
  <si>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</si>
  <si>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</si>
  <si>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</si>
  <si>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</si>
  <si>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</si>
  <si>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</si>
  <si>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</si>
  <si>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</si>
  <si>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</si>
  <si>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</si>
  <si>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</si>
  <si>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</si>
  <si>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</si>
  <si>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</si>
  <si>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</si>
  <si>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</si>
  <si>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</si>
  <si>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</si>
  <si>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</si>
  <si>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</si>
  <si>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</si>
  <si>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</si>
  <si>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</si>
  <si>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</si>
  <si>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</si>
  <si>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</si>
  <si>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</si>
  <si>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</si>
  <si>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</si>
  <si>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</si>
  <si>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</si>
  <si>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</si>
  <si>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</si>
  <si>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</si>
  <si>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</si>
  <si>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</si>
  <si>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</si>
  <si>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</si>
  <si>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</si>
  <si>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</si>
  <si>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</si>
  <si>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</si>
  <si>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</si>
  <si>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</si>
  <si>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</si>
  <si>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</si>
  <si>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</si>
  <si>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</si>
  <si>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</si>
  <si>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</si>
  <si>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</si>
  <si>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</si>
  <si>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</si>
  <si>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</si>
  <si>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</si>
  <si>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</si>
  <si>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</si>
  <si>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</si>
  <si>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</si>
  <si>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</si>
  <si>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</si>
  <si>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</si>
  <si>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</si>
  <si>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</si>
  <si>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</si>
  <si>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</si>
  <si>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</si>
  <si>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</si>
  <si>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</si>
  <si>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</si>
  <si>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</si>
  <si>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</si>
  <si>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</si>
  <si>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</si>
  <si>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</si>
  <si>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</si>
  <si>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</si>
  <si>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</si>
  <si>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</si>
  <si>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</si>
  <si>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</si>
  <si>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</si>
  <si>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</si>
  <si>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</si>
  <si>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</si>
  <si>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</si>
  <si>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</si>
  <si>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</si>
  <si>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</si>
  <si>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</si>
  <si>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</si>
  <si>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</si>
  <si>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</si>
  <si>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</si>
  <si>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</si>
  <si>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</si>
  <si>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</si>
  <si>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</si>
  <si>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</si>
  <si>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</si>
  <si>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</si>
  <si>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</si>
  <si>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</si>
  <si>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</si>
  <si>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</si>
  <si>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</si>
  <si>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</si>
  <si>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</si>
  <si>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</si>
  <si>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</si>
  <si>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</si>
  <si>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</si>
  <si>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</si>
  <si>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</si>
  <si>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</si>
  <si>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</si>
  <si>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</si>
  <si>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</si>
  <si>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</si>
  <si>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</si>
  <si>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</si>
  <si>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</si>
  <si>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</si>
  <si>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</si>
  <si>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</si>
  <si>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</si>
  <si>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</si>
  <si>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</si>
  <si>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</si>
  <si>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</si>
  <si>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</si>
  <si>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</si>
  <si>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</si>
  <si>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</si>
  <si>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</si>
  <si>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</si>
  <si>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</si>
  <si>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</si>
  <si>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</si>
  <si>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</si>
  <si>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</si>
  <si>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</si>
  <si>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</si>
  <si>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</si>
  <si>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</si>
  <si>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</si>
  <si>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</si>
  <si>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</si>
  <si>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</si>
  <si>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</si>
  <si>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</si>
  <si>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</si>
  <si>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</si>
  <si>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</si>
  <si>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</si>
  <si>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</si>
  <si>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</si>
  <si>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</si>
  <si>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</si>
  <si>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</si>
  <si>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</si>
  <si>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</si>
  <si>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</si>
  <si>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</si>
  <si>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</si>
  <si>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</si>
  <si>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</si>
  <si>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</si>
  <si>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</si>
  <si>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</si>
  <si>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</si>
  <si>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</si>
  <si>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</si>
  <si>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</si>
  <si>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</si>
  <si>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</si>
  <si>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</si>
  <si>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</si>
  <si>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</si>
  <si>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</si>
  <si>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</si>
  <si>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</si>
  <si>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</si>
  <si>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</si>
  <si>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</si>
  <si>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</si>
  <si>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</si>
  <si>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</si>
  <si>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</si>
  <si>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</si>
  <si>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</si>
  <si>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</si>
  <si>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</si>
  <si>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</si>
  <si>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</si>
  <si>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</si>
  <si>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</si>
  <si>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</si>
  <si>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</si>
  <si>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</si>
  <si>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</si>
  <si>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</si>
  <si>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</si>
  <si>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</si>
  <si>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</si>
  <si>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</si>
  <si>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</si>
  <si>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</si>
  <si>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</si>
  <si>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</si>
  <si>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</si>
  <si>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</si>
  <si>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</si>
  <si>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</si>
  <si>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</si>
  <si>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</si>
  <si>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</si>
  <si>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</si>
  <si>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</si>
  <si>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</si>
  <si>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</si>
  <si>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</si>
  <si>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</si>
  <si>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</si>
  <si>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</si>
  <si>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</si>
  <si>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</si>
  <si>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</si>
  <si>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</si>
  <si>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</si>
  <si>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</si>
  <si>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</si>
  <si>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</si>
  <si>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</si>
  <si>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</si>
  <si>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</si>
  <si>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</si>
  <si>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</si>
  <si>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</si>
  <si>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</si>
  <si>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</si>
  <si>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</si>
  <si>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</si>
  <si>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</si>
  <si>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</si>
  <si>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</si>
  <si>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</si>
  <si>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</si>
  <si>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</si>
  <si>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</si>
  <si>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</si>
  <si>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</si>
  <si>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</si>
  <si>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</si>
  <si>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</si>
  <si>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</si>
  <si>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</si>
  <si>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</si>
  <si>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</si>
  <si>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</si>
  <si>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</si>
  <si>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</si>
  <si>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</si>
  <si>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</si>
  <si>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</si>
  <si>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</si>
  <si>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</si>
  <si>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</si>
  <si>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</si>
  <si>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</si>
  <si>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</si>
  <si>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</si>
  <si>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</si>
  <si>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</si>
  <si>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</si>
  <si>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</si>
  <si>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</si>
  <si>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</si>
  <si>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</si>
  <si>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</si>
  <si>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</si>
  <si>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</si>
  <si>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</si>
  <si>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</si>
  <si>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</si>
  <si>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</si>
  <si>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</si>
  <si>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</si>
  <si>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</si>
  <si>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</si>
  <si>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</si>
  <si>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</si>
  <si>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</si>
  <si>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</si>
  <si>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</si>
  <si>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</si>
  <si>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</si>
  <si>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</si>
  <si>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</si>
  <si>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</si>
  <si>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</si>
  <si>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</si>
  <si>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</si>
  <si>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</si>
  <si>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</si>
  <si>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</si>
  <si>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</si>
  <si>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</si>
  <si>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</si>
  <si>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</si>
  <si>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</si>
  <si>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</si>
  <si>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</si>
  <si>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</si>
  <si>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</si>
  <si>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</si>
  <si>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</si>
  <si>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</si>
  <si>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</si>
  <si>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</si>
  <si>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</si>
  <si>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</si>
  <si>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</si>
  <si>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</si>
  <si>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</si>
  <si>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</si>
  <si>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</si>
  <si>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</si>
  <si>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</si>
  <si>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</si>
  <si>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</si>
  <si>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</si>
  <si>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</si>
  <si>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</si>
  <si>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</si>
  <si>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</si>
  <si>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</si>
  <si>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</si>
  <si>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</si>
  <si>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</si>
  <si>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</si>
  <si>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</si>
  <si>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</si>
  <si>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</si>
  <si>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</si>
  <si>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</si>
  <si>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</si>
  <si>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</si>
  <si>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</si>
  <si>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</si>
  <si>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</si>
  <si>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</si>
  <si>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</si>
  <si>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</si>
  <si>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</si>
  <si>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</si>
  <si>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</si>
  <si>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</si>
  <si>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</si>
  <si>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</si>
  <si>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</si>
  <si>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</si>
  <si>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</si>
  <si>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$[Q17+X17]</t>
    <phoneticPr fontId="1" type="noConversion"/>
  </si>
  <si>
    <t>자율활동</t>
  </si>
  <si>
    <t>스포츠
클럽
(136)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</si>
  <si>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</si>
  <si>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</si>
  <si>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</si>
  <si>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</si>
  <si>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</si>
  <si>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</si>
  <si>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</si>
  <si>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</si>
  <si>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</si>
  <si>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</si>
  <si>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</si>
  <si>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</si>
  <si>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</si>
  <si>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</si>
  <si>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</si>
  <si>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</si>
  <si>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</si>
  <si>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</si>
  <si>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</si>
  <si>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</si>
  <si>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</si>
  <si>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</si>
  <si>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</si>
  <si>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</si>
  <si>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</si>
  <si>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</si>
  <si>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</si>
  <si>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</si>
  <si>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</si>
  <si>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</si>
  <si>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</si>
  <si>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</si>
  <si>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</si>
  <si>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</si>
  <si>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</si>
  <si>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</si>
  <si>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</si>
  <si>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</si>
  <si>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</si>
  <si>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</si>
  <si>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</si>
  <si>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</si>
  <si>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</si>
  <si>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</si>
  <si>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</si>
  <si>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</si>
  <si>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</si>
  <si>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</si>
  <si>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</si>
  <si>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</si>
  <si>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</si>
  <si>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</si>
  <si>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</si>
  <si>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</si>
  <si>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</si>
  <si>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</si>
  <si>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</si>
  <si>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</si>
  <si>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</si>
  <si>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</si>
  <si>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</si>
  <si>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</si>
  <si>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</si>
  <si>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</si>
  <si>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</si>
  <si>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</si>
  <si>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</si>
  <si>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</si>
  <si>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</si>
  <si>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</si>
  <si>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</si>
  <si>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</si>
  <si>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</si>
  <si>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</si>
  <si>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</si>
  <si>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</si>
  <si>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</si>
  <si>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</si>
  <si>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</si>
  <si>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</si>
  <si>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</si>
  <si>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</si>
  <si>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</si>
  <si>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</si>
  <si>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</si>
  <si>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</si>
  <si>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</si>
  <si>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</si>
  <si>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</si>
  <si>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</si>
  <si>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</si>
  <si>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</si>
  <si>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</si>
  <si>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</si>
  <si>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</si>
  <si>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</si>
  <si>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</si>
  <si>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</si>
  <si>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</si>
  <si>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</si>
  <si>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</si>
  <si>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</si>
  <si>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</si>
  <si>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</si>
  <si>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</si>
  <si>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</si>
  <si>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</si>
  <si>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</si>
  <si>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</si>
  <si>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</si>
  <si>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</si>
  <si>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</si>
  <si>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</si>
  <si>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</si>
  <si>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</si>
  <si>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</si>
  <si>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</si>
  <si>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</si>
  <si>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</si>
  <si>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</si>
  <si>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</si>
  <si>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</si>
  <si>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</si>
  <si>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</si>
  <si>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</si>
  <si>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</si>
  <si>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</si>
  <si>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</si>
  <si>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</si>
  <si>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</si>
  <si>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</si>
  <si>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</si>
  <si>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</si>
  <si>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</si>
  <si>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</si>
  <si>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</si>
  <si>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</si>
  <si>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</si>
  <si>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</si>
  <si>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</si>
  <si>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</si>
  <si>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</si>
  <si>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</si>
  <si>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</si>
  <si>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</si>
  <si>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</si>
  <si>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</si>
  <si>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</si>
  <si>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</si>
  <si>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</si>
  <si>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</si>
  <si>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</si>
  <si>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</si>
  <si>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</si>
  <si>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</si>
  <si>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</si>
  <si>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</si>
  <si>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</si>
  <si>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</si>
  <si>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</si>
  <si>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</si>
  <si>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</si>
  <si>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</si>
  <si>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</si>
  <si>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</si>
  <si>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</si>
  <si>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</si>
  <si>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</si>
  <si>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</si>
  <si>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</si>
  <si>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</si>
  <si>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</si>
  <si>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</si>
  <si>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</si>
  <si>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</si>
  <si>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</si>
  <si>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</si>
  <si>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</si>
  <si>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</si>
  <si>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</si>
  <si>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</si>
  <si>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</si>
  <si>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</si>
  <si>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</si>
  <si>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</si>
  <si>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</si>
  <si>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</si>
  <si>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</si>
  <si>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</si>
  <si>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</si>
  <si>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</si>
  <si>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</si>
  <si>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</si>
  <si>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</si>
  <si>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</si>
  <si>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</si>
  <si>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</si>
  <si>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</si>
  <si>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</si>
  <si>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</si>
  <si>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</si>
  <si>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</si>
  <si>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</si>
  <si>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</si>
  <si>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</si>
  <si>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</si>
  <si>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</si>
  <si>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</si>
  <si>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</si>
  <si>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</si>
  <si>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</si>
  <si>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</si>
  <si>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</si>
  <si>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</si>
  <si>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</si>
  <si>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</si>
  <si>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</si>
  <si>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</si>
  <si>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</si>
  <si>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</si>
  <si>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</si>
  <si>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</si>
  <si>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</si>
  <si>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</si>
  <si>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</si>
  <si>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</si>
  <si>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</si>
  <si>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</si>
  <si>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</si>
  <si>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</si>
  <si>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</si>
  <si>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</si>
  <si>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</si>
  <si>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</si>
  <si>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</si>
  <si>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</si>
  <si>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</si>
  <si>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</si>
  <si>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</si>
  <si>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</si>
  <si>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</si>
  <si>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</si>
  <si>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</si>
  <si>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</si>
  <si>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</si>
  <si>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</si>
  <si>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</si>
  <si>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</si>
  <si>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</si>
  <si>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</si>
  <si>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</si>
  <si>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</si>
  <si>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</si>
  <si>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</si>
  <si>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</si>
  <si>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</si>
  <si>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</si>
  <si>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</si>
  <si>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</si>
  <si>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</si>
  <si>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</si>
  <si>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</si>
  <si>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</si>
  <si>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</si>
  <si>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</si>
  <si>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</si>
  <si>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</si>
  <si>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</si>
  <si>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</si>
  <si>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</si>
  <si>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</si>
  <si>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</si>
  <si>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</si>
  <si>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</si>
  <si>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</si>
  <si>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</si>
  <si>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</si>
  <si>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</si>
  <si>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</si>
  <si>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</si>
  <si>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</si>
  <si>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</si>
  <si>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</si>
  <si>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</si>
  <si>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</si>
  <si>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</si>
  <si>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</si>
  <si>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</si>
  <si>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</si>
  <si>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</si>
  <si>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</si>
  <si>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</si>
  <si>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</si>
  <si>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</si>
  <si>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</si>
  <si>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</si>
  <si>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</si>
  <si>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</si>
  <si>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</si>
  <si>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</si>
  <si>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</si>
  <si>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</si>
  <si>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</si>
  <si>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</si>
  <si>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</si>
  <si>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</si>
  <si>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</si>
  <si>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</si>
  <si>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</si>
  <si>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</si>
  <si>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</si>
  <si>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</si>
  <si>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</si>
  <si>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</si>
  <si>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</si>
  <si>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</si>
  <si>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</si>
  <si>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</si>
  <si>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</si>
  <si>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</si>
  <si>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</si>
  <si>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</si>
  <si>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</si>
  <si>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</si>
  <si>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</si>
  <si>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</si>
  <si>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</si>
  <si>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</si>
  <si>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</si>
  <si>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</si>
  <si>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</si>
  <si>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</si>
  <si>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</si>
  <si>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</si>
  <si>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</si>
  <si>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</si>
  <si>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</si>
  <si>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</si>
  <si>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</si>
  <si>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${curriculum.getCurriculumByGrade(2).year}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</si>
  <si>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</si>
  <si>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</si>
  <si>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</si>
  <si>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</si>
  <si>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</si>
  <si>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</si>
  <si>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</si>
  <si>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</si>
  <si>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${curriculum.getCurriculumByGrade(2).getSubjectByName('국어').adjustUnit.g1s2AdjustUnit}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</si>
  <si>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</si>
  <si>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</si>
  <si>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</si>
  <si>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</si>
  <si>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</si>
  <si>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${curriculum.getCurriculumByGrade(2).getSubjectByName('국어').freeUnit.artSports}</t>
  </si>
  <si>
    <t>${curriculum.getCurriculumByGrade(2).getSubjectByName('국어').freeUnit.club}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</si>
  <si>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</si>
  <si>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</si>
  <si>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</si>
  <si>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</si>
  <si>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${curriculum.getCurriculumByGrade(2).getSubjectByName('사회').adjustUnit.g1s2AdjustUnit}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</si>
  <si>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</si>
  <si>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</si>
  <si>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</si>
  <si>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</si>
  <si>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</si>
  <si>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${curriculum.getCurriculumByGrade(2).getSubjectByName('사회').freeUnit.artSports}</t>
  </si>
  <si>
    <t>${curriculum.getCurriculumByGrade(2).getSubjectByName('사회').freeUnit.club}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</si>
  <si>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</si>
  <si>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</si>
  <si>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</si>
  <si>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</si>
  <si>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${curriculum.getCurriculumByGrade(2).getSubjectByName('역사').adjustUnit.g1s2AdjustUnit}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</si>
  <si>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</si>
  <si>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</si>
  <si>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</si>
  <si>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</si>
  <si>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</si>
  <si>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${curriculum.getCurriculumByGrade(2).getSubjectByName('역사').freeUnit.artSports}</t>
  </si>
  <si>
    <t>${curriculum.getCurriculumByGrade(2).getSubjectByName('역사').freeUnit.club}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</si>
  <si>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</si>
  <si>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</si>
  <si>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</si>
  <si>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</si>
  <si>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${curriculum.getCurriculumByGrade(2).getSubjectByName('도덕').adjustUnit.g1s2AdjustUnit}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</si>
  <si>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</si>
  <si>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</si>
  <si>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</si>
  <si>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</si>
  <si>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</si>
  <si>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${curriculum.getCurriculumByGrade(2).getSubjectByName('도덕').freeUnit.artSports}</t>
  </si>
  <si>
    <t>${curriculum.getCurriculumByGrade(2).getSubjectByName('도덕').freeUnit.club}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</si>
  <si>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</si>
  <si>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</si>
  <si>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</si>
  <si>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</si>
  <si>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${curriculum.getCurriculumByGrade(2).getSubjectByName('수학').adjustUnit.g1s2AdjustUnit}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</si>
  <si>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</si>
  <si>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</si>
  <si>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</si>
  <si>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</si>
  <si>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</si>
  <si>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${curriculum.getCurriculumByGrade(2).getSubjectByName('수학').freeUnit.artSports}</t>
  </si>
  <si>
    <t>${curriculum.getCurriculumByGrade(2).getSubjectByName('수학').freeUnit.club}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</si>
  <si>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</si>
  <si>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</si>
  <si>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</si>
  <si>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</si>
  <si>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${curriculum.getCurriculumByGrade(2).getSubjectByName('과학').adjustUnit.g1s2AdjustUnit}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</si>
  <si>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</si>
  <si>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</si>
  <si>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</si>
  <si>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</si>
  <si>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</si>
  <si>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${curriculum.getCurriculumByGrade(2).getSubjectByName('과학').freeUnit.artSports}</t>
  </si>
  <si>
    <t>${curriculum.getCurriculumByGrade(2).getSubjectByName('과학').freeUnit.club}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</si>
  <si>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</si>
  <si>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</si>
  <si>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</si>
  <si>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</si>
  <si>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${curriculum.getCurriculumByGrade(2).getSubjectByName('기술·가정').adjustUnit.g1s2AdjustUnit}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</si>
  <si>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</si>
  <si>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</si>
  <si>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</si>
  <si>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</si>
  <si>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</si>
  <si>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${curriculum.getCurriculumByGrade(2).getSubjectByName('기술·가정').freeUnit.artSports}</t>
  </si>
  <si>
    <t>${curriculum.getCurriculumByGrade(2).getSubjectByName('기술·가정').freeUnit.club}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</si>
  <si>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</si>
  <si>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</si>
  <si>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</si>
  <si>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</si>
  <si>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${curriculum.getCurriculumByGrade(2).getSubjectByName('정보').adjustUnit.g1s2AdjustUnit}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</si>
  <si>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</si>
  <si>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</si>
  <si>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</si>
  <si>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</si>
  <si>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</si>
  <si>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${curriculum.getCurriculumByGrade(2).getSubjectByName('정보').freeUnit.artSports}</t>
  </si>
  <si>
    <t>${curriculum.getCurriculumByGrade(2).getSubjectByName('정보').freeUnit.club}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</si>
  <si>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</si>
  <si>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</si>
  <si>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</si>
  <si>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</si>
  <si>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${curriculum.getCurriculumByGrade(2).getSubjectByName('체육').adjustUnit.g1s2AdjustUnit}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</si>
  <si>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</si>
  <si>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</si>
  <si>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</si>
  <si>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</si>
  <si>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</si>
  <si>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${curriculum.getCurriculumByGrade(2).getSubjectByName('체육').freeUnit.artSports}</t>
  </si>
  <si>
    <t>${curriculum.getCurriculumByGrade(2).getSubjectByName('체육').freeUnit.club}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</si>
  <si>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</si>
  <si>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</si>
  <si>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</si>
  <si>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</si>
  <si>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${curriculum.getCurriculumByGrade(2).getSubjectByName('음악').adjustUnit.g1s2AdjustUnit}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</si>
  <si>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</si>
  <si>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</si>
  <si>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</si>
  <si>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</si>
  <si>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</si>
  <si>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${curriculum.getCurriculumByGrade(2).getSubjectByName('음악').freeUnit.artSports}</t>
  </si>
  <si>
    <t>${curriculum.getCurriculumByGrade(2).getSubjectByName('음악').freeUnit.club}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</si>
  <si>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</si>
  <si>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</si>
  <si>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</si>
  <si>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</si>
  <si>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${curriculum.getCurriculumByGrade(2).getSubjectByName('미술').adjustUnit.g1s2AdjustUnit}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</si>
  <si>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</si>
  <si>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</si>
  <si>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</si>
  <si>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</si>
  <si>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</si>
  <si>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${curriculum.getCurriculumByGrade(2).getSubjectByName('미술').freeUnit.artSports}</t>
  </si>
  <si>
    <t>${curriculum.getCurriculumByGrade(2).getSubjectByName('미술').freeUnit.club}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</si>
  <si>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</si>
  <si>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</si>
  <si>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</si>
  <si>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</si>
  <si>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${curriculum.getCurriculumByGrade(2).getSubjectByName('영어').adjustUnit.g1s2AdjustUnit}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</si>
  <si>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</si>
  <si>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</si>
  <si>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</si>
  <si>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</si>
  <si>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</si>
  <si>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${curriculum.getCurriculumByGrade(2).getSubjectByName('영어').freeUnit.artSports}</t>
  </si>
  <si>
    <t>${curriculum.getCurriculumByGrade(2).getSubjectByName('영어').freeUnit.club}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</si>
  <si>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</si>
  <si>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</si>
  <si>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</si>
  <si>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</si>
  <si>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</si>
  <si>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${curriculum.getCurriculumByGrade(2).getSelectSubjectByIndex(0).adjustUnit.g1s2AdjustUnit}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</si>
  <si>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</si>
  <si>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</si>
  <si>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</si>
  <si>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</si>
  <si>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</si>
  <si>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${curriculum.getCurriculumByGrade(2).getSelectSubjectByIndex(0).freeUnit.artSports}</t>
  </si>
  <si>
    <t>${curriculum.getCurriculumByGrade(2).getSelectSubjectByIndex(0).freeUnit.club}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</si>
  <si>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</si>
  <si>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</si>
  <si>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</si>
  <si>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</si>
  <si>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</si>
  <si>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${curriculum.getCurriculumByGrade(2).getSelectSubjectByIndex(1).adjustUnit.g1s2AdjustUnit}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</si>
  <si>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</si>
  <si>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</si>
  <si>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</si>
  <si>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</si>
  <si>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</si>
  <si>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${curriculum.getCurriculumByGrade(2).getSelectSubjectByIndex(1).freeUnit.artSports}</t>
  </si>
  <si>
    <t>${curriculum.getCurriculumByGrade(2).getSelectSubjectByIndex(1).freeUnit.club}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</si>
  <si>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</si>
  <si>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</si>
  <si>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</si>
  <si>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</si>
  <si>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</si>
  <si>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${curriculum.getCurriculumByGrade(2).getSelectSubjectByIndex(2).adjustUnit.g1s2AdjustUnit}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</si>
  <si>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</si>
  <si>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</si>
  <si>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</si>
  <si>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</si>
  <si>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</si>
  <si>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${curriculum.getCurriculumByGrade(2).getSelectSubjectByIndex(2).freeUnit.artSports}</t>
  </si>
  <si>
    <t>${curriculum.getCurriculumByGrade(2).getSelectSubjectByIndex(2).freeUnit.club}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</si>
  <si>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</si>
  <si>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</si>
  <si>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</si>
  <si>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</si>
  <si>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</si>
  <si>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${curriculum.getCurriculumByGrade(2).getSelectSubjectByIndex(3).adjustUnit.g1s2AdjustUnit}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</si>
  <si>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</si>
  <si>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</si>
  <si>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</si>
  <si>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</si>
  <si>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</si>
  <si>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${curriculum.getCurriculumByGrade(2).getSelectSubjectByIndex(3).freeUnit.artSports}</t>
  </si>
  <si>
    <t>${curriculum.getCurriculumByGrade(2).getSelectSubjectByIndex(3).freeUnit.club}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</si>
  <si>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</si>
  <si>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</si>
  <si>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</si>
  <si>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</si>
  <si>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</si>
  <si>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${curriculum.getCurriculumByGrade(2).getSelectSubjectByIndex(4).adjustUnit.g1s2AdjustUnit}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</si>
  <si>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</si>
  <si>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</si>
  <si>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</si>
  <si>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</si>
  <si>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</si>
  <si>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${curriculum.getCurriculumByGrade(2).getSelectSubjectByIndex(4).freeUnit.artSports}</t>
  </si>
  <si>
    <t>${curriculum.getCurriculumByGrade(2).getSelectSubjectByIndex(4).freeUnit.club}</t>
  </si>
  <si>
    <t>${curriculum.getCurriculumByGrade(2).getSelectSubjectByIndex(4).freeUnit.careerPath}</t>
  </si>
  <si>
    <t>${curriculum.getCurriculumByGrade(2).getSelectSubjectNameByIndex(5)}</t>
  </si>
  <si>
    <t>${curriculum.getCurriculumByGrade(2).getSelectSubjectByIndex(5).semesterUnit.g1s1Unit}</t>
  </si>
  <si>
    <t>${curriculum.getCurriculumByGrade(2).getSelectSubjectByIndex(5).adjustUnit.g1s1AdjustUnit}</t>
  </si>
  <si>
    <t>${curriculum.getCurriculumByGrade(2).getSelectSubjectByIndex(5).semesterUnit.g1s2Unit}</t>
  </si>
  <si>
    <t>${curriculum.getCurriculumByGrade(2).getSelectSubjectByIndex(5).adjustUnit.g1s2AdjustUnit}</t>
  </si>
  <si>
    <t>${curriculum.getCurriculumByGrade(2).getSelectSubjectByIndex(5).semesterUnit.g2s1Unit}</t>
  </si>
  <si>
    <t>${curriculum.getCurriculumByGrade(2).getSelectSubjectByIndex(5).semesterUnit.g2s2Unit}</t>
  </si>
  <si>
    <t>${curriculum.getCurriculumByGrade(2).getSelectSubjectByIndex(5).semesterUnit.g3s1Unit}</t>
  </si>
  <si>
    <t>${curriculum.getCurriculumByGrade(2).getSelectSubjectByIndex(5).semesterUnit.g3s2Unit}</t>
  </si>
  <si>
    <t>${curriculum.getCurriculumByGrade(2).getSelectSubjectByIndex(5).freeUnit.subjectSelection}</t>
  </si>
  <si>
    <t>${curriculum.getCurriculumByGrade(2).getSelectSubjectByIndex(5).freeUnit.artSports}</t>
  </si>
  <si>
    <t>${curriculum.getCurriculumByGrade(2).getSelectSubjectByIndex(5).freeUnit.club}</t>
  </si>
  <si>
    <t>${curriculum.getCurriculumByGrade(2).getSelectSubjectByIndex(5).freeUnit.careerPath}</t>
  </si>
  <si>
    <t>${curriculum.getCurriculumByGrade(2).getSelectSubjectNameByIndex(6)}</t>
  </si>
  <si>
    <t>${curriculum.getCurriculumByGrade(2).getSelectSubjectByIndex(6).semesterUnit.g1s1Unit}</t>
  </si>
  <si>
    <t>${curriculum.getCurriculumByGrade(2).getSelectSubjectByIndex(6).adjustUnit.g1s1AdjustUnit}</t>
  </si>
  <si>
    <t>${curriculum.getCurriculumByGrade(2).getSelectSubjectByIndex(6).semesterUnit.g1s2Unit}</t>
  </si>
  <si>
    <t>${curriculum.getCurriculumByGrade(2).getSelectSubjectByIndex(6).adjustUnit.g1s2AdjustUnit}</t>
  </si>
  <si>
    <t>${curriculum.getCurriculumByGrade(2).getSelectSubjectByIndex(6).semesterUnit.g2s1Unit}</t>
  </si>
  <si>
    <t>${curriculum.getCurriculumByGrade(2).getSelectSubjectByIndex(6).semesterUnit.g2s2Unit}</t>
  </si>
  <si>
    <t>${curriculum.getCurriculumByGrade(2).getSelectSubjectByIndex(6).semesterUnit.g3s1Unit}</t>
  </si>
  <si>
    <t>${curriculum.getCurriculumByGrade(2).getSelectSubjectByIndex(6).semesterUnit.g3s2Unit}</t>
  </si>
  <si>
    <t>${curriculum.getCurriculumByGrade(2).getSelectSubjectByIndex(6).freeUnit.subjectSelection}</t>
  </si>
  <si>
    <t>${curriculum.getCurriculumByGrade(2).getSelectSubjectByIndex(6).freeUnit.artSports}</t>
  </si>
  <si>
    <t>${curriculum.getCurriculumByGrade(2).getSelectSubjectByIndex(6).freeUnit.club}</t>
  </si>
  <si>
    <t>${curriculum.getCurriculumByGrade(2).getSelectSubjectByIndex(6).freeUnit.careerPath}</t>
  </si>
  <si>
    <t>${curriculum.getCurriculumByGrade(2).getSelectSubjectNameByIndex(7)}</t>
  </si>
  <si>
    <t>${curriculum.getCurriculumByGrade(2).getSelectSubjectByIndex(7).semesterUnit.g1s1Unit}</t>
  </si>
  <si>
    <t>${curriculum.getCurriculumByGrade(2).getSelectSubjectByIndex(7).adjustUnit.g1s1AdjustUnit}</t>
  </si>
  <si>
    <t>${curriculum.getCurriculumByGrade(2).getSelectSubjectByIndex(7).semesterUnit.g1s2Unit}</t>
  </si>
  <si>
    <t>${curriculum.getCurriculumByGrade(2).getSelectSubjectByIndex(7).adjustUnit.g1s2AdjustUnit}</t>
  </si>
  <si>
    <t>${curriculum.getCurriculumByGrade(2).getSelectSubjectByIndex(7).semesterUnit.g2s1Unit}</t>
  </si>
  <si>
    <t>${curriculum.getCurriculumByGrade(2).getSelectSubjectByIndex(7).semesterUnit.g2s2Unit}</t>
  </si>
  <si>
    <t>${curriculum.getCurriculumByGrade(2).getSelectSubjectByIndex(7).semesterUnit.g3s1Unit}</t>
  </si>
  <si>
    <t>${curriculum.getCurriculumByGrade(2).getSelectSubjectByIndex(7).semesterUnit.g3s2Unit}</t>
  </si>
  <si>
    <t>${curriculum.getCurriculumByGrade(2).getSelectSubjectByIndex(7).freeUnit.subjectSelection}</t>
  </si>
  <si>
    <t>${curriculum.getCurriculumByGrade(2).getSelectSubjectByIndex(7).freeUnit.artSports}</t>
  </si>
  <si>
    <t>${curriculum.getCurriculumByGrade(2).getSelectSubjectByIndex(7).freeUnit.club}</t>
  </si>
  <si>
    <t>${curriculum.getCurriculumByGrade(2).getSelectSubjectByIndex(7).freeUnit.careerPath}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</si>
  <si>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</si>
  <si>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</si>
  <si>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</si>
  <si>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${curriculum.getCurriculumByGrade(2).autonomousActivity.adjustUnit.g1s2AdjustUnit}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</si>
  <si>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</si>
  <si>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</si>
  <si>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</si>
  <si>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</si>
  <si>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</si>
  <si>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${curriculum.getCurriculumByGrade(2).autonomousActivity.freeUnit.artSports}</t>
  </si>
  <si>
    <t>${curriculum.getCurriculumByGrade(2).autonomousActivity.freeUnit.club}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</si>
  <si>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</si>
  <si>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</si>
  <si>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</si>
  <si>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</si>
  <si>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${curriculum.getCurriculumByGrade(2).careerActivity.adjustUnit.g1s2AdjustUnit}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</si>
  <si>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</si>
  <si>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</si>
  <si>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</si>
  <si>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</si>
  <si>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</si>
  <si>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${curriculum.getCurriculumByGrade(2).careerActivity.freeUnit.artSports}</t>
  </si>
  <si>
    <t>${curriculum.getCurriculumByGrade(2).careerActivity.freeUnit.club}</t>
  </si>
  <si>
    <t>${curriculum.getCurriculumByGrade(2).careerActivity.freeUnit.careerPath}</t>
  </si>
  <si>
    <t>${curriculum.getCurriculumByGrade(2).volunteer.semesterUnit.g1s1Unit}</t>
  </si>
  <si>
    <t>${curriculum.getCurriculumByGrade(2).volunteer.adjustUnit.g1s1AdjustUnit}</t>
  </si>
  <si>
    <t>${curriculum.getCurriculumByGrade(2).volunteer.semesterUnit.g1s2Unit}</t>
  </si>
  <si>
    <t>${curriculum.getCurriculumByGrade(2).volunteer.adjustUnit.g1s2AdjustUnit}</t>
  </si>
  <si>
    <t>${curriculum.getCurriculumByGrade(2).volunteer.semesterUnit.g2s1Unit}</t>
  </si>
  <si>
    <t>${curriculum.getCurriculumByGrade(2).volunteer.semesterUnit.g2s2Unit}</t>
  </si>
  <si>
    <t>${curriculum.getCurriculumByGrade(2).volunteer.semesterUnit.g3s1Unit}</t>
  </si>
  <si>
    <t>${curriculum.getCurriculumByGrade(2).volunteer.semesterUnit.g3s2Unit}</t>
  </si>
  <si>
    <t>${curriculum.getCurriculumByGrade(2).volunteer.freeUnit.subjectSelection}</t>
  </si>
  <si>
    <t>${curriculum.getCurriculumByGrade(2).volunteer.freeUnit.artSports}</t>
  </si>
  <si>
    <t>${curriculum.getCurriculumByGrade(2).volunteer.freeUnit.club}</t>
  </si>
  <si>
    <t>${curriculum.getCurriculumByGrade(2).volunteer.freeUnit.careerPath}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</si>
  <si>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</si>
  <si>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</si>
  <si>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</si>
  <si>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${curriculum.getCurriculumByGrade(2).clubActivity.adjustUnit.g1s2AdjustUnit}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</si>
  <si>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</si>
  <si>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</si>
  <si>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</si>
  <si>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</si>
  <si>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</si>
  <si>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${curriculum.getCurriculumByGrade(2).clubActivity.freeUnit.artSports}</t>
  </si>
  <si>
    <t>${curriculum.getCurriculumByGrade(2).clubActivity.freeUnit.club}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</si>
  <si>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</si>
  <si>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</si>
  <si>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</si>
  <si>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</si>
  <si>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${curriculum.getCurriculumByGrade(2).creative.adjustUnit.g1s2AdjustUnit}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</si>
  <si>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</si>
  <si>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</si>
  <si>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</si>
  <si>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</si>
  <si>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</si>
  <si>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${curriculum.getCurriculumByGrade(2).creative.freeUnit.artSports}</t>
  </si>
  <si>
    <t>${curriculum.getCurriculumByGrade(2).creative.freeUnit.club}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</si>
  <si>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</si>
  <si>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</si>
  <si>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</si>
  <si>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</si>
  <si>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${curriculum.getCurriculumByGrade(2).creativeOver.adjustUnit.g1s2AdjustUnit}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</si>
  <si>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</si>
  <si>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</si>
  <si>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</si>
  <si>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</si>
  <si>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</si>
  <si>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${curriculum.getCurriculumByGrade(2).creativeOver.freeUnit.artSports}</t>
  </si>
  <si>
    <t>${curriculum.getCurriculumByGrade(2).creativeOver.freeUnit.club}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</si>
  <si>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</si>
  <si>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</si>
  <si>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</si>
  <si>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</si>
  <si>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${curriculum.getCurriculumByGrade(2).curriculumReduction.adjustUnit.g1s2AdjustUnit}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</si>
  <si>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</si>
  <si>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</si>
  <si>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</si>
  <si>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</si>
  <si>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</si>
  <si>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${curriculum.getCurriculumByGrade(2).curriculumReduction.freeUnit.artSports}</t>
  </si>
  <si>
    <t>${curriculum.getCurriculumByGrade(2).curriculumReduction.freeUnit.club}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</si>
  <si>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</si>
  <si>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</si>
  <si>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</si>
  <si>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$[SUM(T8:W8)]</t>
    <phoneticPr fontId="1" type="noConversion"/>
  </si>
  <si>
    <t>$[SUM(T9:W9)]</t>
    <phoneticPr fontId="1" type="noConversion"/>
  </si>
  <si>
    <t>$[SUM(T10:W10)]</t>
    <phoneticPr fontId="1" type="noConversion"/>
  </si>
  <si>
    <t>$[SUM(T11:W11)]</t>
    <phoneticPr fontId="1" type="noConversion"/>
  </si>
  <si>
    <t>$[SUM(T12:W12)]</t>
    <phoneticPr fontId="1" type="noConversion"/>
  </si>
  <si>
    <t>$[SUM(T13:W13)]</t>
    <phoneticPr fontId="1" type="noConversion"/>
  </si>
  <si>
    <t>$[SUM(T14:W14)]</t>
    <phoneticPr fontId="1" type="noConversion"/>
  </si>
  <si>
    <t>$[SUM(T15:W15)]</t>
    <phoneticPr fontId="1" type="noConversion"/>
  </si>
  <si>
    <t>$[SUM(T16:W16)]</t>
    <phoneticPr fontId="1" type="noConversion"/>
  </si>
  <si>
    <t>$[SUM(T17:W17)]</t>
    <phoneticPr fontId="1" type="noConversion"/>
  </si>
  <si>
    <t>창체동아리활동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</si>
  <si>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</si>
  <si>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</si>
  <si>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</si>
  <si>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</si>
  <si>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</si>
  <si>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</si>
  <si>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</si>
  <si>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</si>
  <si>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</si>
  <si>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</si>
  <si>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</si>
  <si>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</si>
  <si>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</si>
  <si>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</si>
  <si>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</si>
  <si>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</si>
  <si>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</si>
  <si>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</si>
  <si>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</si>
  <si>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</si>
  <si>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</si>
  <si>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</si>
  <si>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</si>
  <si>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</si>
  <si>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</si>
  <si>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</si>
  <si>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</si>
  <si>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</si>
  <si>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</si>
  <si>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</si>
  <si>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</si>
  <si>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</si>
  <si>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</si>
  <si>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</si>
  <si>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</si>
  <si>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</si>
  <si>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</si>
  <si>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</si>
  <si>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</si>
  <si>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</si>
  <si>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</si>
  <si>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</si>
  <si>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</si>
  <si>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</si>
  <si>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</si>
  <si>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</si>
  <si>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</si>
  <si>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</si>
  <si>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</si>
  <si>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</si>
  <si>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</si>
  <si>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</si>
  <si>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</si>
  <si>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</si>
  <si>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</si>
  <si>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</si>
  <si>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</si>
  <si>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</si>
  <si>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</si>
  <si>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</si>
  <si>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</si>
  <si>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</si>
  <si>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</si>
  <si>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</si>
  <si>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</si>
  <si>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</si>
  <si>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</si>
  <si>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</si>
  <si>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</si>
  <si>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</si>
  <si>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</si>
  <si>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</si>
  <si>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</si>
  <si>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</si>
  <si>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</si>
  <si>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</si>
  <si>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</si>
  <si>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</si>
  <si>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</si>
  <si>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</si>
  <si>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</si>
  <si>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</si>
  <si>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</si>
  <si>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</si>
  <si>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</si>
  <si>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</si>
  <si>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</si>
  <si>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</si>
  <si>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</si>
  <si>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</si>
  <si>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</si>
  <si>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</si>
  <si>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</si>
  <si>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</si>
  <si>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</si>
  <si>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</si>
  <si>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</si>
  <si>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</si>
  <si>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</si>
  <si>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</si>
  <si>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</si>
  <si>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</si>
  <si>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</si>
  <si>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</si>
  <si>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</si>
  <si>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</si>
  <si>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</si>
  <si>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</si>
  <si>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</si>
  <si>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</si>
  <si>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</si>
  <si>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</si>
  <si>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</si>
  <si>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</si>
  <si>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</si>
  <si>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</si>
  <si>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</si>
  <si>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</si>
  <si>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</si>
  <si>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</si>
  <si>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</si>
  <si>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</si>
  <si>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</si>
  <si>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</si>
  <si>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</si>
  <si>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</si>
  <si>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</si>
  <si>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</si>
  <si>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</si>
  <si>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</si>
  <si>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</si>
  <si>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</si>
  <si>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</si>
  <si>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</si>
  <si>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</si>
  <si>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</si>
  <si>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</si>
  <si>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</si>
  <si>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</si>
  <si>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</si>
  <si>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</si>
  <si>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</si>
  <si>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</si>
  <si>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</si>
  <si>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</si>
  <si>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</si>
  <si>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</si>
  <si>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</si>
  <si>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</si>
  <si>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</si>
  <si>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</si>
  <si>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</si>
  <si>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</si>
  <si>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</si>
  <si>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</si>
  <si>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</si>
  <si>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</si>
  <si>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</si>
  <si>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</si>
  <si>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</si>
  <si>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</si>
  <si>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</si>
  <si>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</si>
  <si>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</si>
  <si>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</si>
  <si>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</si>
  <si>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</si>
  <si>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</si>
  <si>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</si>
  <si>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</si>
  <si>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</si>
  <si>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</si>
  <si>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</si>
  <si>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</si>
  <si>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</si>
  <si>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</si>
  <si>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</si>
  <si>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</si>
  <si>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</si>
  <si>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</si>
  <si>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</si>
  <si>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</si>
  <si>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</si>
  <si>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</si>
  <si>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</si>
  <si>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</si>
  <si>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</si>
  <si>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</si>
  <si>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</si>
  <si>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</si>
  <si>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</si>
  <si>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</si>
  <si>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</si>
  <si>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</si>
  <si>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</si>
  <si>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</si>
  <si>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</si>
  <si>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</si>
  <si>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</si>
  <si>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</si>
  <si>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</si>
  <si>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</si>
  <si>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</si>
  <si>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</si>
  <si>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</si>
  <si>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</si>
  <si>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</si>
  <si>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</si>
  <si>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</si>
  <si>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</si>
  <si>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</si>
  <si>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</si>
  <si>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</si>
  <si>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</si>
  <si>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</si>
  <si>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</si>
  <si>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</si>
  <si>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</si>
  <si>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</si>
  <si>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</si>
  <si>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</si>
  <si>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</si>
  <si>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</si>
  <si>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</si>
  <si>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</si>
  <si>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</si>
  <si>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</si>
  <si>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</si>
  <si>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</si>
  <si>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</si>
  <si>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</si>
  <si>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</si>
  <si>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</si>
  <si>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</si>
  <si>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</si>
  <si>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</si>
  <si>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</si>
  <si>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</si>
  <si>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</si>
  <si>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</si>
  <si>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</si>
  <si>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</si>
  <si>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</si>
  <si>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</si>
  <si>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</si>
  <si>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</si>
  <si>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</si>
  <si>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</si>
  <si>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</si>
  <si>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</si>
  <si>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</si>
  <si>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</si>
  <si>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</si>
  <si>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</si>
  <si>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</si>
  <si>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</si>
  <si>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</si>
  <si>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</si>
  <si>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</si>
  <si>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</si>
  <si>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</si>
  <si>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</si>
  <si>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</si>
  <si>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</si>
  <si>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</si>
  <si>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</si>
  <si>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</si>
  <si>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</si>
  <si>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</si>
  <si>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</si>
  <si>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</si>
  <si>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</si>
  <si>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</si>
  <si>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</si>
  <si>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</si>
  <si>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</si>
  <si>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</si>
  <si>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</si>
  <si>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</si>
  <si>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</si>
  <si>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</si>
  <si>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</si>
  <si>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</si>
  <si>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</si>
  <si>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</si>
  <si>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</si>
  <si>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</si>
  <si>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</si>
  <si>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</si>
  <si>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</si>
  <si>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</si>
  <si>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</si>
  <si>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</si>
  <si>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</si>
  <si>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</si>
  <si>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</si>
  <si>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</si>
  <si>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</si>
  <si>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</si>
  <si>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</si>
  <si>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</si>
  <si>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</si>
  <si>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</si>
  <si>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</si>
  <si>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</si>
  <si>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</si>
  <si>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</si>
  <si>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</si>
  <si>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</si>
  <si>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</si>
  <si>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</si>
  <si>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</si>
  <si>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</si>
  <si>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</si>
  <si>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</si>
  <si>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</si>
  <si>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</si>
  <si>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</si>
  <si>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</si>
  <si>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</si>
  <si>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</si>
  <si>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</si>
  <si>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</si>
  <si>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</si>
  <si>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</si>
  <si>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</si>
  <si>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</si>
  <si>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</si>
  <si>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</si>
  <si>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</si>
  <si>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</si>
  <si>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</si>
  <si>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</si>
  <si>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</si>
  <si>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</si>
  <si>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</si>
  <si>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</si>
  <si>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</si>
  <si>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</si>
  <si>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</si>
  <si>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</si>
  <si>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</si>
  <si>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</si>
  <si>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</si>
  <si>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</si>
  <si>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</si>
  <si>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$[SUM(Q13:Q15)-E13]</t>
    <phoneticPr fontId="3" type="noConversion"/>
  </si>
  <si>
    <t>$[IF(ISERROR(Y13/E13),"",Y13/E13)]</t>
    <phoneticPr fontId="3" type="noConversion"/>
  </si>
  <si>
    <t>$[IF(ISERROR(AA13/E13),"",AA13/E13)]</t>
    <phoneticPr fontId="3" type="noConversion"/>
  </si>
  <si>
    <t>$[SUM(Q9:Q11)-E9]</t>
    <phoneticPr fontId="3" type="noConversion"/>
  </si>
  <si>
    <t>$[IF(ISERROR(Y9/E9),"",Y9/E9)]</t>
    <phoneticPr fontId="3" type="noConversion"/>
  </si>
  <si>
    <t>$[IF(ISERROR(AA9/E9),"",AA9/E9)]</t>
    <phoneticPr fontId="3" type="noConversion"/>
  </si>
  <si>
    <t>$[R9-E9]</t>
  </si>
  <si>
    <t>$[R13-E13]</t>
  </si>
  <si>
    <t>$[R20-E20]</t>
  </si>
  <si>
    <t>$[SUM(Q9:Q11)+SUM(X9:X11)]</t>
  </si>
  <si>
    <t>$[SUM(Q13:Q15)+SUM(X13:X15)]</t>
  </si>
  <si>
    <t>$[E18-F18]</t>
  </si>
  <si>
    <t>$[E19-F19]</t>
  </si>
  <si>
    <t>$[E20-F20]</t>
  </si>
  <si>
    <t>$[E21-F21]</t>
  </si>
  <si>
    <t>$[E22-F22]</t>
  </si>
  <si>
    <t>$[E23-F23]</t>
  </si>
  <si>
    <t>$[E24-F24]</t>
  </si>
  <si>
    <t>$[E25-F25]</t>
  </si>
  <si>
    <t>$[E26-F26]</t>
  </si>
  <si>
    <t>$[E27-F27]</t>
  </si>
  <si>
    <t>$[E28-F28]</t>
  </si>
  <si>
    <t>$[E29-F29]</t>
  </si>
  <si>
    <t>$[E30-F30]</t>
  </si>
  <si>
    <t>$[SUM(E8:E30)]</t>
  </si>
  <si>
    <t>$[SUM(F8:F30)]</t>
  </si>
  <si>
    <t>$[SUM(G8:G30)]</t>
  </si>
  <si>
    <t>$[SUM(J8:J30)]</t>
  </si>
  <si>
    <t>$[SUM(K8:K30)]</t>
  </si>
  <si>
    <t>$[SUM(L8:L30)]</t>
  </si>
  <si>
    <t>$[SUM(M8:M30)]</t>
  </si>
  <si>
    <t>$[SUM(N8:N30)]</t>
  </si>
  <si>
    <t>$[E32-F32]</t>
  </si>
  <si>
    <t>$[E33-F33]</t>
  </si>
  <si>
    <t>$[E34-F34]</t>
  </si>
  <si>
    <t>$[E35-F35]</t>
  </si>
  <si>
    <t>$[E36-F36]</t>
  </si>
  <si>
    <t>$[E37-F37]</t>
  </si>
  <si>
    <t>$[E38-F38]</t>
  </si>
  <si>
    <t>$[SUM(E32:E38)]</t>
  </si>
  <si>
    <t>$[SUM(F32:F38)]</t>
  </si>
  <si>
    <t>$[SUM(G32:G38)]</t>
  </si>
  <si>
    <t>$[SUM(J32:J38)]</t>
  </si>
  <si>
    <t>$[SUM(K32:K38)]</t>
  </si>
  <si>
    <t>$[SUM(L32:L38)]</t>
  </si>
  <si>
    <t>$[SUM(M32:M38)]</t>
  </si>
  <si>
    <t>$[SUM(N32:N38)]</t>
  </si>
  <si>
    <t>$[E31+E39]</t>
  </si>
  <si>
    <t>$[F31+F39]</t>
  </si>
  <si>
    <t>$[G31+G39]</t>
  </si>
  <si>
    <t>$[J31+J39]</t>
  </si>
  <si>
    <t>$[K31+K39]</t>
  </si>
  <si>
    <t>$[L31+L39]</t>
  </si>
  <si>
    <t>$[M31+M39]</t>
  </si>
  <si>
    <t>$[N31+N39]</t>
  </si>
  <si>
    <t>$[COUNTIF(E8:E15,"&gt;0")+COUNTIF(E20,"&gt;0")+COUNTIFS(C21:C27, "한문", E21:E27,"&gt;0")+COUNTIFS(C21:C27, "생활중국어", E21:E27,"&gt;0")+COUNTIFS(C21:C27, "생활일본어", E21:E27,"&gt;0")+COUNTIFS(C21:C27, "생활중국어/일본어", E21:E27,"&gt;0")]</t>
  </si>
  <si>
    <t>$[COUNTIF(G8:G15,"&gt;0")+COUNTIF(G20,"&gt;0")+COUNTIFS(C21:C27, "한문", G21:G27,"&gt;0")+COUNTIFS(C21:C27, "생활중국어", G21:G27,"&gt;0")+COUNTIFS(C21:C27, "생활일본어", G21:G27,"&gt;0")+COUNTIFS(C21:C27, "생활중국어/일본어", G21:G27,"&gt;0")]</t>
  </si>
  <si>
    <t>$[COUNTIF(J8:J15,"&gt;0")+COUNTIF(J20,"&gt;0")+COUNTIFS(C21:C27, "한문", J21:J27,"&gt;0")+COUNTIFS(C21:C27, "생활중국어", J21:J27,"&gt;0")+COUNTIFS(C21:C27, "생활일본어", J21:J27,"&gt;0")+COUNTIFS(C21:C27, "생활중국어/일본어", J21:J27,"&gt;0")]</t>
  </si>
  <si>
    <t>$[COUNTIF(K8:K15,"&gt;0")+COUNTIF(K20,"&gt;0")+COUNTIFS(C21:C27, "한문", K21:K27,"&gt;0")+COUNTIFS(C21:C27, "생활중국어", K21:K27,"&gt;0")+COUNTIFS(C21:C27, "생활일본어", K21:K27,"&gt;0")+COUNTIFS(C21:C27, "생활중국어/일본어", K21:K27,"&gt;0")]</t>
  </si>
  <si>
    <t>$[COUNTIF(L8:L15,"&gt;0")+COUNTIF(L20,"&gt;0")+COUNTIFS(C21:C27, "한문", L21:L27,"&gt;0")+COUNTIFS(C21:C27, "생활중국어", L21:L27,"&gt;0")+COUNTIFS(C21:C27, "생활일본어", L21:L27,"&gt;0")+COUNTIFS(C21:C27, "생활중국어/일본어", L21:L27,"&gt;0")]</t>
  </si>
  <si>
    <t>$[COUNTIF(M8:M15,"&gt;0")+COUNTIF(M20,"&gt;0")+COUNTIFS(C21:C27, "한문", M21:M27,"&gt;0")+COUNTIFS(C21:C27, "생활중국어", M21:M27,"&gt;0")+COUNTIFS(C21:C27, "생활일본어", M21:M27,"&gt;0")+COUNTIFS(C21:C27, "생활중국어/일본어", M21:M27,"&gt;0")]</t>
  </si>
  <si>
    <t>$[COUNTIF(N8:N15,"&gt;0")+COUNTIF(N20,"&gt;0")+COUNTIFS(C21:C27, "한문", N21:N27,"&gt;0")+COUNTIFS(C21:C27, "생활중국어", N21:N27,"&gt;0")+COUNTIFS(C21:C27, "생활일본어", N21:N27,"&gt;0")+COUNTIFS(C21:C27, "생활중국어/일본어", N21:N27,"&gt;0")]</t>
  </si>
  <si>
    <t>$[(I8+L8+M8+N8+O8+P8)+IF(B8=$D$26,($I$26+$L$26+$M$26+$N$26+$O$26+$P$26),0)+IF(B8=$D$27,($I$27+$L$27+$M$27+$N$27+$O$27+$P$27),0)+IF(B8=$D$28,($I$28+$L$28+$M$28+$N$28+$O$28+$P$28),0)]</t>
  </si>
  <si>
    <t>$[(I12+L12+M12+N12+O12+P12)+IF(B12=$D$26,($I$26+$L$26+$M$26+$N$26+$O$26+$P$26),0)+IF(B12=$D$27,($I$27+$L$27+$M$27+$N$27+$O$27+$P$27),0)+IF(B12=$D$28,($I$28+$L$28+$M$28+$N$28+$O$28+$P$28),0)]</t>
  </si>
  <si>
    <t>$[(I15+L15+M15+N15+O15+P15)+IF(C15=$D$26,($I$26+$L$26+$M$26+$N$26+$O$26+$P$26),0)+IF(C15=$D$27,($I$27+$L$27+$M$27+$N$27+$O$27+$P$27),0)+IF(C15=$D$28,($I$28+$L$28+$M$28+$N$28+$O$28+$P$28),0)]</t>
  </si>
  <si>
    <t>$[G18-H18]</t>
  </si>
  <si>
    <t>$[SUM(Q18:Q19)+SUM(X18:X19)]</t>
  </si>
  <si>
    <t>$[SUM(T18:W18)]</t>
  </si>
  <si>
    <t>$[SUM(Q18:Q19)-E18]</t>
  </si>
  <si>
    <t>$[IF(ISERROR(Y18/E18),"",Y18/E18)]</t>
  </si>
  <si>
    <t>$[R18-E18]</t>
  </si>
  <si>
    <t>$[IF(ISERROR(AA18/E18),"",AA18/E18)]</t>
  </si>
  <si>
    <t>$[G19-H19]</t>
  </si>
  <si>
    <t>$[SUM(T19:W19)]</t>
  </si>
  <si>
    <t>$[G20-H20]</t>
  </si>
  <si>
    <t>$[(I20+L20+M20+N20+O20+P20)+IF(B20=$D$26,($I$26+$L$26+$M$26+$N$26+$O$26+$P$26),0)+IF(B20=$D$27,($I$27+$L$27+$M$27+$N$27+$O$27+$P$27),0)+IF(B20=$D$28,($I$28+$L$28+$M$28+$N$28+$O$28+$P$28),0)]</t>
  </si>
  <si>
    <t>$[Q20+X20]</t>
  </si>
  <si>
    <t>$[SUM(T20:W20)]</t>
  </si>
  <si>
    <t>$[Q20-E20]</t>
  </si>
  <si>
    <t>$[IF(ISERROR(Y20/E20),"",Y20/E20)]</t>
  </si>
  <si>
    <t>$[IF(ISERROR(AA20/E20),"",AA20/E20)]</t>
  </si>
  <si>
    <t>$[G21-H21]</t>
  </si>
  <si>
    <t>$[I21+L21+M21+N21+O21+P21]</t>
  </si>
  <si>
    <t>$[SUM(Q21:Q25)+SUM(X21:X25)+SUM(Q26:Q28)]</t>
  </si>
  <si>
    <t>$[SUM(T21:W21)]</t>
  </si>
  <si>
    <t>$[SUM(Q21:Q28)-E21]</t>
  </si>
  <si>
    <t>$[IF(ISERROR(Y21/E21),"",Y21/E21)]</t>
  </si>
  <si>
    <t>$[R21-E21]</t>
  </si>
  <si>
    <t>$[IF(ISERROR(AA21/E21),"",AA21/E21)]</t>
  </si>
  <si>
    <t>$[G22-H22]</t>
  </si>
  <si>
    <t>$[I22+L22+M22+N22+O22+P22]</t>
  </si>
  <si>
    <t>$[SUM(T22:W22)]</t>
  </si>
  <si>
    <t>$[G23-H23]</t>
  </si>
  <si>
    <t>$[I23+L23+M23+N23+O23+P23]</t>
  </si>
  <si>
    <t>$[SUM(T23:W23)]</t>
  </si>
  <si>
    <t>$[G24-H24]</t>
  </si>
  <si>
    <t>$[I24+L24+M24+N24+O24+P24]</t>
  </si>
  <si>
    <t>$[SUM(T24:W24)]</t>
  </si>
  <si>
    <t>$[G25-H25]</t>
  </si>
  <si>
    <t>$[I25+L25+M25+N25+O25+P25]</t>
  </si>
  <si>
    <t>$[SUM(T25:W25)]</t>
  </si>
  <si>
    <t>$[G26-H26]</t>
  </si>
  <si>
    <t>$[IF(D26="선택",I26+L26+M26+N26+O26+P26,"")]</t>
  </si>
  <si>
    <t>$[SUM(I26:I28)+SUM(L26:P28)]</t>
  </si>
  <si>
    <t>$[SUM(T26:W26)]</t>
  </si>
  <si>
    <t>$[R26-E26]</t>
  </si>
  <si>
    <t>$[IF(ISERROR(Y26/E26),"",Y26/E26)]</t>
  </si>
  <si>
    <t>$[IF(ISERROR(AA26/E26),"",AA26/E26)]</t>
  </si>
  <si>
    <t>$[G27-H27]</t>
  </si>
  <si>
    <t>$[IF(D27="선택",I27+L27+M27+N27+O27+P27,"")]</t>
  </si>
  <si>
    <t>$[SUM(T27:W27)]</t>
  </si>
  <si>
    <t>$[G28-H28]</t>
  </si>
  <si>
    <t>$[IF(D28="선택",I28+L28+M28+N28+O28+P28,"")]</t>
  </si>
  <si>
    <t>$[SUM(T28:W28)]</t>
  </si>
  <si>
    <t>$[SUM(G8:G28)]</t>
  </si>
  <si>
    <t>$[SUM(H8:H28)]</t>
  </si>
  <si>
    <t>$[SUM(I8:I28)]</t>
  </si>
  <si>
    <t>$[SUM(L8:L28)]</t>
  </si>
  <si>
    <t>$[SUM(M8:M28)]</t>
  </si>
  <si>
    <t>$[SUM(N8:N28)]</t>
  </si>
  <si>
    <t>$[SUM(O8:O28)]</t>
  </si>
  <si>
    <t>$[SUM(P8:P28)]</t>
  </si>
  <si>
    <t>$[SUM(Q8:Q28)]</t>
  </si>
  <si>
    <t>$[SUM(Q8:Q25)+SUM(X8:X25)+SUM(Q26:Q28)]</t>
  </si>
  <si>
    <t>$[SUM(T8:T28)]</t>
  </si>
  <si>
    <t>$[SUM(W8:W28)]</t>
  </si>
  <si>
    <t>$[SUM(X8:X28)]</t>
  </si>
  <si>
    <t>$[Q29-E29]</t>
  </si>
  <si>
    <t>$[IF(ISERROR(Y29/E29),"",Y29/E29)]</t>
  </si>
  <si>
    <t>$[R29-E29]</t>
  </si>
  <si>
    <t>$[IF(ISERROR(AA29/E29),"",AA29/E29)]</t>
  </si>
  <si>
    <t>$[G30-H30]</t>
  </si>
  <si>
    <t>$[I30+L30+M30+N30+O30+P30]</t>
  </si>
  <si>
    <t>$[SUM(Q30:Q34)+SUM(X30:X34)]</t>
  </si>
  <si>
    <t>$[SUM(T30:W30)]</t>
  </si>
  <si>
    <t>$[SUM(Q30:Q35)-E30]</t>
  </si>
  <si>
    <t>$[IF(ISERROR(Y30/E30),"",Y30/E30)]</t>
  </si>
  <si>
    <t>$[SUM(Q30:Q35)+SUM(X30:X35)-E30]</t>
  </si>
  <si>
    <t>$[IF(ISERROR(AA30/E30),"",AA30/E30)]</t>
  </si>
  <si>
    <t>$[G31-H31]</t>
  </si>
  <si>
    <t>$[I31+L31+M31+N31+O31+P31]</t>
  </si>
  <si>
    <t>$[SUM(T31:W31)]</t>
  </si>
  <si>
    <t>$[G33-H33]</t>
  </si>
  <si>
    <t>$[I33+L33+M33+N33+O33+P33]</t>
  </si>
  <si>
    <t>$[SUM(T33:W33)]</t>
  </si>
  <si>
    <t>$[G34-H34]</t>
  </si>
  <si>
    <t>$[I34+L34+M34+N34+O34+P34]</t>
  </si>
  <si>
    <t>$[SUM(T34:W34)]</t>
  </si>
  <si>
    <t>$[G35-H35]</t>
  </si>
  <si>
    <t>$[I35+L35+M35+N35+O35+P35]</t>
  </si>
  <si>
    <t>$[(Q34+X34)+(Q35+X35)+(Q36+X36)]</t>
  </si>
  <si>
    <t>$[SUM(T35:W35)]</t>
  </si>
  <si>
    <t>$[G36-H36]</t>
  </si>
  <si>
    <t>$[I36+L36+M36+N36+O36+P36]</t>
  </si>
  <si>
    <t>$[SUM(T36:W36)]</t>
  </si>
  <si>
    <t>$[SUM(G30:G36)]</t>
  </si>
  <si>
    <t>$[SUM(H30:H36)]</t>
  </si>
  <si>
    <t>$[SUM(I30:I36)]</t>
  </si>
  <si>
    <t>$[SUM(L30:L36)]</t>
  </si>
  <si>
    <t>$[SUM(M30:M36)]</t>
  </si>
  <si>
    <t>$[SUM(N30:N36)]</t>
  </si>
  <si>
    <t>$[SUM(O30:O36)]</t>
  </si>
  <si>
    <t>$[SUM(P30:P36)]</t>
  </si>
  <si>
    <t>$[SUM(Q30:Q36)]</t>
  </si>
  <si>
    <t>$[SUM(Q30:Q36)+SUM(X30:X36)]</t>
  </si>
  <si>
    <t>$[SUM(T30:T36)]</t>
  </si>
  <si>
    <t>$[SUM(W30:W36)]</t>
  </si>
  <si>
    <t>$[SUM(X30:X36)]</t>
  </si>
  <si>
    <t>$[Q37-E37]</t>
  </si>
  <si>
    <t>$[IF(ISERROR(Y37/E37),"",Y37/E37)]</t>
  </si>
  <si>
    <t>$[R37-E37]</t>
  </si>
  <si>
    <t>$[IF(ISERROR(AA37/E37),"",AA37/E37)]</t>
  </si>
  <si>
    <t>$[G29+G37]</t>
  </si>
  <si>
    <t>$[H29+H37]</t>
  </si>
  <si>
    <t>$[I29+I37]</t>
  </si>
  <si>
    <t>$[L29+L37]</t>
  </si>
  <si>
    <t>$[M29+M37]</t>
  </si>
  <si>
    <t>$[N29+N37]</t>
  </si>
  <si>
    <t>$[O29+O37]</t>
  </si>
  <si>
    <t>$[P29+P37]</t>
  </si>
  <si>
    <t>$[Q29+Q37+X38]</t>
  </si>
  <si>
    <t>$[R29+R37]</t>
  </si>
  <si>
    <t>$[T29+T37]</t>
  </si>
  <si>
    <t>$[W29+W37]</t>
  </si>
  <si>
    <t>$[X29+X37]</t>
  </si>
  <si>
    <t>$[Q38-E38]</t>
  </si>
  <si>
    <t>$[IF(ISERROR(Y38/E38),"",Y38/E38)]</t>
  </si>
  <si>
    <t>$[R38-E38]</t>
  </si>
  <si>
    <t>$[IF(ISERROR(AA38/E38),"",AA38/E38)]</t>
  </si>
  <si>
    <t>$[COUNTIF(I8:I15,"&gt;0")+COUNTIF(I20,"&gt;0")+COUNTIFS(C21:C25, "한문", I21:I25,"&gt;0")+COUNTIFS(C21:C25, "생활중국어", I21:I25,"&gt;0")+COUNTIFS(C21:C25, "생활일본어", I21:I25,"&gt;0")+COUNTIFS(C21:C25, "생활중국어/일본어", I21:I25,"&gt;0")]</t>
  </si>
  <si>
    <t>$[COUNTIF(L8:L15,"&gt;0")+COUNTIF(L20,"&gt;0")+COUNTIFS(C21:C25, "한문", L21:L25,"&gt;0")+COUNTIFS(C21:C25, "생활중국어", L21:L25,"&gt;0")+COUNTIFS(C21:C25, "생활일본어", L21:L25,"&gt;0")+COUNTIFS(C21:C25, "생활중국어/일본어", L21:L25,"&gt;0")]</t>
  </si>
  <si>
    <t>$[COUNTIF(M8:M15,"&gt;0")+COUNTIF(M20,"&gt;0")+COUNTIFS(C21:C25, "한문", M21:M25,"&gt;0")+COUNTIFS(C21:C25, "생활중국어", M21:M25,"&gt;0")+COUNTIFS(C21:C25, "생활일본어", M21:M25,"&gt;0")+COUNTIFS(C21:C25, "생활중국어/일본어", M21:M25,"&gt;0")]</t>
  </si>
  <si>
    <t>$[COUNTIF(N8:N15,"&gt;0")+COUNTIF(N20,"&gt;0")+COUNTIFS(C21:C25, "한문", N21:N25,"&gt;0")+COUNTIFS(C21:C25, "생활중국어", N21:N25,"&gt;0")+COUNTIFS(C21:C25, "생활일본어", N21:N25,"&gt;0")+COUNTIFS(C21:C25, "생활중국어/일본어", N21:N25,"&gt;0")]</t>
  </si>
  <si>
    <t>$[COUNTIF(O8:O15,"&gt;0")+COUNTIF(O20,"&gt;0")+COUNTIFS(C21:C25, "한문", O21:O25,"&gt;0")+COUNTIFS(C21:C25, "생활중국어", O21:O25,"&gt;0")+COUNTIFS(C21:C25, "생활일본어", O21:O25,"&gt;0")+COUNTIFS(C21:C25, "생활중국어/일본어", O21:O25,"&gt;0")]</t>
  </si>
  <si>
    <t>$[COUNTIF(P8:P15,"&gt;0")+COUNTIF(P20,"&gt;0")+COUNTIFS(C21:C25, "한문", P21:P25,"&gt;0")+COUNTIFS(C21:C25, "생활중국어", P21:P25,"&gt;0")+COUNTIFS(C21:C25, "생활일본어", P21:P25,"&gt;0")+COUNTIFS(C21:C25, "생활중국어/일본어", P21:P25,"&gt;0")]</t>
  </si>
  <si>
    <t>$[J18-K18]</t>
  </si>
  <si>
    <t>$[I18+L18+M18+N18+O18+P18]</t>
  </si>
  <si>
    <t>$[Q18+X18]</t>
  </si>
  <si>
    <t>$[Q18-E18]</t>
  </si>
  <si>
    <t>$[IF(ISERROR(SUM(Y18:Y19)/F18),"",SUM(Y18:Y19)/F18)]</t>
  </si>
  <si>
    <t>$[IF(ISERROR(SUM(AA18:AA19)/F18),"",SUM(AA18:AA19)/F18)]</t>
  </si>
  <si>
    <t>$[J19-K19]</t>
  </si>
  <si>
    <t>$[I19+L19+M19+N19+O19+P19]</t>
  </si>
  <si>
    <t>$[Q19+X19]</t>
  </si>
  <si>
    <t>$[Q19-E19]</t>
  </si>
  <si>
    <t>$[R19-E19]</t>
  </si>
  <si>
    <t>$[J20-K20]</t>
  </si>
  <si>
    <t>$[I20+L20+M20+N20+O20+P20]</t>
  </si>
  <si>
    <t>$[J21-K21]</t>
  </si>
  <si>
    <t>$[Q21+X21]</t>
  </si>
  <si>
    <t>$[SUM(R21:R28)-E21]</t>
  </si>
  <si>
    <t>$[J22-K22]</t>
  </si>
  <si>
    <t>$[Q22+X22]</t>
  </si>
  <si>
    <t>$[J23-K23]</t>
  </si>
  <si>
    <t>$[Q23+X23]</t>
  </si>
  <si>
    <t>$[J24-K24]</t>
  </si>
  <si>
    <t>$[Q24+X24]</t>
  </si>
  <si>
    <t>$[J25-K25]</t>
  </si>
  <si>
    <t>$[Q25+X25]</t>
  </si>
  <si>
    <t>$[J26-K26]</t>
  </si>
  <si>
    <t>$[I26+L26+M26+N26+O26+P26]</t>
  </si>
  <si>
    <t>$[Q26+X26]</t>
  </si>
  <si>
    <t>$[J27-K27]</t>
  </si>
  <si>
    <t>$[I27+L27+M27+N27+O27+P27]</t>
  </si>
  <si>
    <t>$[Q27+X27]</t>
  </si>
  <si>
    <t>$[J28-K28]</t>
  </si>
  <si>
    <t>$[I28+L28+M28+N28+O28+P28]</t>
  </si>
  <si>
    <t>$[Q28+X28]</t>
  </si>
  <si>
    <t>$[SUM(J8:J28)]</t>
  </si>
  <si>
    <t>$[SUM(K8:K28)]</t>
  </si>
  <si>
    <t>$[SUM(R8:R28)]</t>
  </si>
  <si>
    <t>$[SUM(U8:U28)]</t>
  </si>
  <si>
    <t>$[SUM(V8:V28)]</t>
  </si>
  <si>
    <t>$[Q30+X30]</t>
  </si>
  <si>
    <t>$[SUM(R30:R34)]</t>
  </si>
  <si>
    <t>$[SUM(R30:R35)-E30]</t>
  </si>
  <si>
    <t>$[Q31+X31]</t>
  </si>
  <si>
    <t>$[G32-H32]</t>
  </si>
  <si>
    <t>$[I32+L32+M32+N32+O32+P32]</t>
  </si>
  <si>
    <t>$[Q32+X32]</t>
  </si>
  <si>
    <t>$[Q33+X33]</t>
  </si>
  <si>
    <t>$[Q34+X34]</t>
  </si>
  <si>
    <t>$[Q35+X35]</t>
  </si>
  <si>
    <t>$[R16-E16+SUM(R34:R36)]</t>
  </si>
  <si>
    <t>$[Q36+X36]</t>
  </si>
  <si>
    <t>$[SUM(J30:J36)]</t>
  </si>
  <si>
    <t>$[SUM(K30:K36)]</t>
  </si>
  <si>
    <t>$[SUM(R30:R36)]</t>
  </si>
  <si>
    <t>$[SUM(U30:U36)]</t>
  </si>
  <si>
    <t>$[SUM(V30:V36)]</t>
  </si>
  <si>
    <t>$[J29+J37]</t>
  </si>
  <si>
    <t>$[K29+K37]</t>
  </si>
  <si>
    <t>$[Q29+Q37]</t>
  </si>
  <si>
    <t>$[U29+U37]</t>
  </si>
  <si>
    <t>$[V29+V37]</t>
  </si>
  <si>
    <t>$[COUNTIF(I8:I15,"&gt;0")+COUNTIF(I20,"&gt;0")+COUNTIFS(C21:C28, "한문", I21:I28,"&gt;0")+COUNTIFS(C21:C28, "생활중국어", I21:I28,"&gt;0")+COUNTIFS(C21:C28, "생활일본어", I21:I28,"&gt;0")+COUNTIFS(C21:C28, "생활중국어/일본어", I21:I28,"&gt;0")]</t>
  </si>
  <si>
    <t>$[COUNTIF(L8:L15,"&gt;0")+COUNTIF(L20,"&gt;0")+COUNTIFS(C21:C28, "한문", L21:L28,"&gt;0")+COUNTIFS(C21:C28, "생활중국어", L21:L28,"&gt;0")+COUNTIFS(C21:C28, "생활일본어", L21:L28,"&gt;0")+COUNTIFS(C21:C28, "생활중국어/일본어", L21:L28,"&gt;0")]</t>
  </si>
  <si>
    <t>$[COUNTIF(M8:M15,"&gt;0")+COUNTIF(M20,"&gt;0")+COUNTIFS(C21:C28, "한문", M21:M28,"&gt;0")+COUNTIFS(C21:C28, "생활중국어", M21:M28,"&gt;0")+COUNTIFS(C21:C28, "생활일본어", M21:M28,"&gt;0")+COUNTIFS(C21:C28, "생활중국어/일본어", M21:M28,"&gt;0")]</t>
  </si>
  <si>
    <t>$[COUNTIF(N8:N15,"&gt;0")+COUNTIF(N20,"&gt;0")+COUNTIFS(C21:C28, "한문", N21:N28,"&gt;0")+COUNTIFS(C21:C28, "생활중국어", N21:N28,"&gt;0")+COUNTIFS(C21:C28, "생활일본어", N21:N28,"&gt;0")+COUNTIFS(C21:C28, "생활중국어/일본어", N21:N28,"&gt;0")]</t>
  </si>
  <si>
    <t>$[COUNTIF(O8:O15,"&gt;0")+COUNTIF(O20,"&gt;0")+COUNTIFS(C21:C28, "한문", O21:O28,"&gt;0")+COUNTIFS(C21:C28, "생활중국어", O21:O28,"&gt;0")+COUNTIFS(C21:C28, "생활일본어", O21:O28,"&gt;0")+COUNTIFS(C21:C28, "생활중국어/일본어", O21:O28,"&gt;0")]</t>
  </si>
  <si>
    <t>$[COUNTIF(P8:P15,"&gt;0")+COUNTIF(P20,"&gt;0")+COUNTIFS(C21:C28, "한문", P21:P28,"&gt;0")+COUNTIFS(C21:C28, "생활중국어", P21:P28,"&gt;0")+COUNTIFS(C21:C28, "생활일본어", P21:P28,"&gt;0")+COUNTIFS(C21:C28, "생활중국어/일본어", P21:P28,"&gt;0")]</t>
  </si>
  <si>
    <t>체육</t>
    <phoneticPr fontId="1" type="noConversion"/>
  </si>
  <si>
    <t>체육대체</t>
    <phoneticPr fontId="1" type="noConversion"/>
  </si>
  <si>
    <t>${curriculum.getCurriculumByGrade(1).athleticSubstitute.semesterUnit.g1s1Unit}</t>
    <phoneticPr fontId="1" type="noConversion"/>
  </si>
  <si>
    <t>${curriculum.getCurriculumByGrade(1).athleticSubstitute.adjustUnit.g1s1AdjustUnit}</t>
    <phoneticPr fontId="1" type="noConversion"/>
  </si>
  <si>
    <t>${curriculum.getCurriculumByGrade(1).athleticSubstitute.semesterUnit.g1s2Unit}</t>
    <phoneticPr fontId="1" type="noConversion"/>
  </si>
  <si>
    <t>${curriculum.getCurriculumByGrade(2).athleticSubstitute.semesterUnit.g2s1Unit}</t>
    <phoneticPr fontId="1" type="noConversion"/>
  </si>
  <si>
    <t>${curriculum.getCurriculumByGrade(2).athleticSubstitute.semesterUnit.g2s2Unit}</t>
    <phoneticPr fontId="1" type="noConversion"/>
  </si>
  <si>
    <t>${curriculum.getCurriculumByGrade(3).athleticSubstitute.semesterUnit.g3s1Unit}</t>
    <phoneticPr fontId="1" type="noConversion"/>
  </si>
  <si>
    <t>${curriculum.getCurriculumByGrade(3).athleticSubstitute.semesterUnit.g3s2Unit}</t>
    <phoneticPr fontId="1" type="noConversion"/>
  </si>
  <si>
    <t>$[SUM(Q16:Q17)+SUM(X16:X17)]</t>
    <phoneticPr fontId="1" type="noConversion"/>
  </si>
  <si>
    <t>${curriculum.getCurriculumByGrade(1).athleticSubstitute.semesterUnit.g2s1Unit}</t>
    <phoneticPr fontId="1" type="noConversion"/>
  </si>
  <si>
    <t>${curriculum.getCurriculumByGrade(1).athleticSubstitute.semesterUnit.g2s2Unit}</t>
    <phoneticPr fontId="1" type="noConversion"/>
  </si>
  <si>
    <t>${curriculum.getCurriculumByGrade(1).athleticSubstitute.semesterUnit.g3s1Unit}</t>
    <phoneticPr fontId="1" type="noConversion"/>
  </si>
  <si>
    <t>${curriculum.getCurriculumByGrade(1).athleticSubstitute.semesterUnit.g3s2Unit}</t>
    <phoneticPr fontId="1" type="noConversion"/>
  </si>
  <si>
    <t>${curriculum.getCurriculumByGrade(1).athleticSubstitute.freeUnit.subjectSelection}</t>
    <phoneticPr fontId="1" type="noConversion"/>
  </si>
  <si>
    <t>${curriculum.getCurriculumByGrade(1).athleticSubstitute.freeUnit.careerPath}</t>
    <phoneticPr fontId="1" type="noConversion"/>
  </si>
  <si>
    <t>${curriculum.getCurriculumByGrade(2).athleticSubstitute.semesterUnit.g1s1Unit}</t>
    <phoneticPr fontId="1" type="noConversion"/>
  </si>
  <si>
    <t>${curriculum.getCurriculumByGrade(2).athleticSubstitute.adjustUnit.g1s1AdjustUnit}</t>
    <phoneticPr fontId="1" type="noConversion"/>
  </si>
  <si>
    <t>${curriculum.getCurriculumByGrade(2).athleticSubstitute.semesterUnit.g3s1Unit}</t>
    <phoneticPr fontId="1" type="noConversion"/>
  </si>
  <si>
    <t>${curriculum.getCurriculumByGrade(2).athleticSubstitute.semesterUnit.g3s2Unit}</t>
    <phoneticPr fontId="1" type="noConversion"/>
  </si>
  <si>
    <t>${curriculum.getCurriculumByGrade(2).athleticSubstitute.semesterUnit.g1s2Unit}</t>
    <phoneticPr fontId="1" type="noConversion"/>
  </si>
  <si>
    <t>${curriculum.getCurriculumByGrade(2).athleticSubstitute.adjustUnit.g1s2AdjustUnit}</t>
    <phoneticPr fontId="1" type="noConversion"/>
  </si>
  <si>
    <t>$[I17+L17+M17+N17+O17+P17]</t>
    <phoneticPr fontId="1" type="noConversion"/>
  </si>
  <si>
    <t>$[Q17+X17]</t>
    <phoneticPr fontId="1" type="noConversion"/>
  </si>
  <si>
    <t>${curriculum.getCurriculumByGrade(2).athleticSubstitute.freeUnit.subjectSelection}</t>
    <phoneticPr fontId="1" type="noConversion"/>
  </si>
  <si>
    <t>${curriculum.getCurriculumByGrade(2).athleticSubstitute.freeUnit.artSports}</t>
    <phoneticPr fontId="1" type="noConversion"/>
  </si>
  <si>
    <t>${curriculum.getCurriculumByGrade(2).athleticSubstitute.freeUnit.club}</t>
    <phoneticPr fontId="1" type="noConversion"/>
  </si>
  <si>
    <t>${curriculum.getCurriculumByGrade(2).athleticSubstitute.freeUnit.careerPath}</t>
    <phoneticPr fontId="1" type="noConversion"/>
  </si>
  <si>
    <t>$[S16-E16]</t>
    <phoneticPr fontId="1" type="noConversion"/>
  </si>
  <si>
    <t>${curriculum.getCurriculumByGrade(3).athleticSubstitute.semesterUnit.g1s1Unit}</t>
    <phoneticPr fontId="1" type="noConversion"/>
  </si>
  <si>
    <t>${curriculum.getCurriculumByGrade(3).athleticSubstitute.adjustUnit.g1s1AdjustUnit}</t>
    <phoneticPr fontId="1" type="noConversion"/>
  </si>
  <si>
    <t>${curriculum.getCurriculumByGrade(3).athleticSubstitute.semesterUnit.g1s2Unit}</t>
    <phoneticPr fontId="1" type="noConversion"/>
  </si>
  <si>
    <t>${curriculum.getCurriculumByGrade(3).athleticSubstitute.adjustUnit.g1s2AdjustUnit}</t>
    <phoneticPr fontId="1" type="noConversion"/>
  </si>
  <si>
    <t>${curriculum.getCurriculumByGrade(3).athleticSubstitute.semesterUnit.g2s1Unit}</t>
    <phoneticPr fontId="1" type="noConversion"/>
  </si>
  <si>
    <t>${curriculum.getCurriculumByGrade(3).athleticSubstitute.semesterUnit.g2s2Unit}</t>
    <phoneticPr fontId="1" type="noConversion"/>
  </si>
  <si>
    <t>${curriculum.getCurriculumByGrade(3).athleticSubstitute.freeUnit.subjectSelection}</t>
    <phoneticPr fontId="1" type="noConversion"/>
  </si>
  <si>
    <t>${curriculum.getCurriculumByGrade(3).athleticSubstitute.freeUnit.artSports}</t>
    <phoneticPr fontId="1" type="noConversion"/>
  </si>
  <si>
    <t>${curriculum.getCurriculumByGrade(3).athleticSubstitute.freeUnit.club}</t>
    <phoneticPr fontId="1" type="noConversion"/>
  </si>
  <si>
    <t>${curriculum.getCurriculumByGrade(3).athleticSubstitute.freeUnit.careerPath}</t>
    <phoneticPr fontId="1" type="noConversion"/>
  </si>
  <si>
    <t>$[(I9+L9+M9+N9+O9+P9)+IF(C9=$D$26,($I$26+$L$26+$M$26+$N$26+$O$26+$P$26),0)+IF(C9=$D$27,($I$27+$L$27+$M$27+$N$27+$O$27+$P$27),0)+IF(C9=$D$28,($I$28+$L$28+$M$28+$N$28+$O$28+$P$28),0)]</t>
    <phoneticPr fontId="1" type="noConversion"/>
  </si>
  <si>
    <t>$[(I10+L10+M10+N10+O10+P10)+IF(C10=$D$26,($I$26+$L$26+$M$26+$N$26+$O$26+$P$26),0)+IF(C10=$D$27,($I$27+$L$27+$M$27+$N$27+$O$27+$P$27),0)+IF(C10=$D$28,($I$28+$L$28+$M$28+$N$28+$O$28+$P$28),0)]</t>
    <phoneticPr fontId="1" type="noConversion"/>
  </si>
  <si>
    <t>$[(I11+L11+M11+N11+O11+P11)+IF(C11=$D$26,($I$26+$L$26+$M$26+$N$26+$O$26+$P$26),0)+IF(C11=$D$27,($I$27+$L$27+$M$27+$N$27+$O$27+$P$27),0)+IF(C11=$D$28,($I$28+$L$28+$M$28+$N$28+$O$28+$P$28),0)]</t>
    <phoneticPr fontId="1" type="noConversion"/>
  </si>
  <si>
    <t>$[(I13+L13+M13+N13+O13+P13)+IF(C13=$D$26,($I$26+$L$26+$M$26+$N$26+$O$26+$P$26),0)+IF(C13=$D$27,($I$27+$L$27+$M$27+$N$27+$O$27+$P$27),0)+IF(C13=$D$28,($I$28+$L$28+$M$28+$N$28+$O$28+$P$28),0)]</t>
    <phoneticPr fontId="1" type="noConversion"/>
  </si>
  <si>
    <t>$[(I14+L14+M14+N14+O14+P14)+IF(C14=$D$26,($I$26+$L$26+$M$26+$N$26+$O$26+$P$26),0)+IF(C14=$D$27,($I$27+$L$27+$M$27+$N$27+$O$27+$P$27),0)+IF(C14=$D$28,($I$28+$L$28+$M$28+$N$28+$O$28+$P$28),0)]</t>
    <phoneticPr fontId="1" type="noConversion"/>
  </si>
  <si>
    <t>$[(I16+L16+M16+N16+O16+P16)+IF(C16=$D$26,($I$26+$L$26+$M$26+$N$26+$O$26+$P$26),0)+IF(C16=$D$27,($I$27+$L$27+$M$27+$N$27+$O$27+$P$27),0)+IF(C16=$D$28,($I$28+$L$28+$M$28+$N$28+$O$28+$P$28),0)]</t>
    <phoneticPr fontId="1" type="noConversion"/>
  </si>
  <si>
    <t>$[(I17+L17+M17+N17+O17+P17)+IF(C17=$D$26,($I$26+$L$26+$M$26+$N$26+$O$26+$P$26),0)+IF(C17=$D$27,($I$27+$L$27+$M$27+$N$27+$O$27+$P$27),0)+IF(C17=$D$28,($I$28+$L$28+$M$28+$N$28+$O$28+$P$28),0)]</t>
    <phoneticPr fontId="1" type="noConversion"/>
  </si>
  <si>
    <t>$[(I18+L18+M18+N18+O18+P18)+IF(C18=$D$26,($I$26+$L$26+$M$26+$N$26+$O$26+$P$26),0)+IF(C18=$D$27,($I$27+$L$27+$M$27+$N$27+$O$27+$P$27),0)+IF(C18=$D$28,($I$28+$L$28+$M$28+$N$28+$O$28+$P$28),0)]</t>
    <phoneticPr fontId="1" type="noConversion"/>
  </si>
  <si>
    <t>$[(I19+L19+M19+N19+O19+P19)+IF(C19=$D$26,($I$26+$L$26+$M$26+$N$26+$O$26+$P$26),0)+IF(C19=$D$27,($I$27+$L$27+$M$27+$N$27+$O$27+$P$27),0)+IF(C19=$D$28,($I$28+$L$28+$M$28+$N$28+$O$28+$P$28),0)]</t>
    <phoneticPr fontId="1" type="noConversion"/>
  </si>
  <si>
    <t>진로와직업</t>
  </si>
  <si>
    <t>보건</t>
  </si>
  <si>
    <t>한문</t>
  </si>
  <si>
    <t/>
  </si>
  <si>
    <t>데이터 분석과 인공지능</t>
  </si>
  <si>
    <t>정보</t>
  </si>
  <si>
    <t>1-1</t>
  </si>
  <si>
    <t>자유학기제 운영</t>
  </si>
  <si>
    <t>2026-10-07 08:58:24</t>
  </si>
  <si>
    <t>소프트웨어와생활</t>
  </si>
  <si>
    <t>학년제</t>
  </si>
  <si>
    <t>소프트웨어와 생활</t>
  </si>
  <si>
    <t>자유학년제 운영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</si>
</sst>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64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3" fillId="7" borderId="37" xfId="0" applyFont="1" applyFill="1" applyBorder="1" applyAlignment="1" applyProtection="1">
      <alignment vertical="center" shrinkToFit="1"/>
      <protection hidden="1"/>
    </xf>
    <xf numFmtId="0" fontId="13" fillId="7" borderId="44" xfId="0" applyFont="1" applyFill="1" applyBorder="1" applyAlignment="1" applyProtection="1">
      <alignment horizontal="center" vertical="center" shrinkToFit="1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3" fillId="7" borderId="30" xfId="0" applyFont="1" applyFill="1" applyBorder="1" applyAlignment="1" applyProtection="1">
      <alignment horizontal="center" vertical="center" shrinkToFit="1"/>
      <protection hidden="1"/>
    </xf>
    <xf numFmtId="0" fontId="13" fillId="7" borderId="47" xfId="0" applyFont="1" applyFill="1" applyBorder="1" applyAlignment="1" applyProtection="1">
      <alignment horizontal="center" vertical="center" shrinkToFit="1"/>
      <protection hidden="1"/>
    </xf>
    <xf numFmtId="0" fontId="13" fillId="7" borderId="43" xfId="0" applyFont="1" applyFill="1" applyBorder="1" applyAlignment="1" applyProtection="1">
      <alignment horizontal="center" vertical="center" shrinkToFit="1"/>
      <protection hidden="1"/>
    </xf>
    <xf numFmtId="0" fontId="13" fillId="7" borderId="14" xfId="0" applyFont="1" applyFill="1" applyBorder="1" applyAlignment="1" applyProtection="1">
      <alignment horizontal="center" vertical="center" shrinkToFi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auto="1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no"?><Relationships xmlns="http://schemas.openxmlformats.org/package/2006/relationships"><Relationship Id="rId1" Target="webextension1.xml" Type="http://schemas.microsoft.com/office/2011/relationships/webextension"/></Relationships>
</file>

<file path=xl/webextensions/taskpanes.xml><?xml version="1.0" encoding="utf-8"?>
<wetp:taskpanes xmlns:wetp="http://schemas.microsoft.com/office/webextensions/taskpanes/2010/11">
  <wetp:taskpane dockstate="right" visibility="0" width="350" row="6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B3994CB5-05FE-4AB9-A683-06B9FFCB6363}">
  <we:reference id="wa200009404" version="1.0.0.8" store="ko-KR" storeType="OMEX"/>
  <we:alternateReferences>
    <we:reference id="wa200009404" version="1.0.0.8" store="wa200009404" storeType="OMEX"/>
  </we:alternateReferences>
  <we:properties>
    <we:property name="claude.fileId" value="&quot;a462fca5-af9d-4bb1-a084-4a0c165087d8&quot;"/>
  </we:properties>
  <we:bindings/>
  <we:snapshot xmlns:r="http://schemas.openxmlformats.org/officeDocument/2006/relationships"/>
</we:webextension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6"/>
  <sheetViews>
    <sheetView tabSelected="1" zoomScale="90" zoomScaleNormal="90" zoomScaleSheetLayoutView="100" workbookViewId="0">
      <pane xSplit="4" ySplit="7" topLeftCell="E8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6.5" x14ac:dyDescent="0.3"/>
  <cols>
    <col min="14" max="14" customWidth="true" style="1" width="8.375" collapsed="true"/>
    <col min="13" max="13" customWidth="true" style="1" width="8.375" collapsed="true"/>
    <col min="12" max="12" customWidth="true" style="1" width="8.375" collapsed="true"/>
    <col min="11" max="11" customWidth="true" style="1" width="8.375" collapsed="true"/>
    <col min="9" max="9" customWidth="true" hidden="true" style="1" width="8.75" collapsed="true"/>
    <col min="7" max="7" customWidth="true" style="1" width="7.125" collapsed="true"/>
    <col min="6" max="6" customWidth="true" style="1" width="7.125" collapsed="true"/>
    <col min="5" max="5" customWidth="true" style="1" width="7.125" collapsed="true"/>
    <col min="1" max="1" customWidth="true" style="1" width="7.125" collapsed="false"/>
    <col min="2" max="2" customWidth="true" style="1" width="7.5" collapsed="false"/>
    <col min="3" max="3" customWidth="true" style="1" width="11.5" collapsed="false"/>
    <col min="4" max="4" customWidth="true" style="1" width="7.125" collapsed="false"/>
    <col min="8" max="8" customWidth="true" hidden="true" style="1" width="8.75" collapsed="false"/>
    <col min="10" max="10" customWidth="true" style="1" width="8.375" collapsed="false"/>
    <col min="15" max="16384" style="1" width="9.0" collapsed="false"/>
  </cols>
  <sheetData>
    <row r="1" spans="1:17" ht="26.25" x14ac:dyDescent="0.3" customHeight="true">
      <c r="A1" s="261"/>
      <c r="B1" s="262"/>
      <c r="C1" s="262"/>
      <c r="D1" s="258" t="n">
        <v>2025.0</v>
      </c>
      <c r="E1" s="41" t="s">
        <v>1523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3" ht="16.5" customHeight="true">
      <c r="A2" s="211"/>
      <c r="B2" s="212"/>
      <c r="C2" s="40"/>
      <c r="D2" s="40"/>
      <c r="E2" s="211"/>
      <c r="F2" s="304" t="s">
        <v>394</v>
      </c>
      <c r="G2" s="304"/>
      <c r="H2" s="40"/>
      <c r="I2" s="40"/>
      <c r="J2" s="40" t="s">
        <v>189</v>
      </c>
      <c r="K2" s="40" t="s">
        <v>393</v>
      </c>
      <c r="L2" s="303" t="s">
        <v>188</v>
      </c>
      <c r="M2" s="303"/>
      <c r="N2" s="303"/>
    </row>
    <row r="3" spans="1:17" ht="17.25" thickBot="1" x14ac:dyDescent="0.35" customHeight="true">
      <c r="A3" s="263"/>
      <c r="B3" s="263"/>
      <c r="C3" s="37"/>
      <c r="D3" s="37"/>
      <c r="E3" s="38" t="n">
        <v>2025.0</v>
      </c>
      <c r="F3" s="39"/>
      <c r="G3" s="39"/>
      <c r="H3" s="39"/>
      <c r="I3" s="39"/>
      <c r="J3" s="39"/>
      <c r="K3" s="39" t="n">
        <v>2024.0</v>
      </c>
      <c r="L3" s="210"/>
      <c r="M3" s="38" t="n">
        <v>2023.0</v>
      </c>
      <c r="N3" s="37"/>
    </row>
    <row r="4" spans="1:17" ht="19.5" customHeight="true" x14ac:dyDescent="0.3">
      <c r="A4" s="264" t="s">
        <v>392</v>
      </c>
      <c r="B4" s="265"/>
      <c r="C4" s="265"/>
      <c r="D4" s="266"/>
      <c r="E4" s="273" t="s">
        <v>391</v>
      </c>
      <c r="F4" s="274"/>
      <c r="G4" s="274"/>
      <c r="H4" s="274"/>
      <c r="I4" s="274"/>
      <c r="J4" s="275"/>
      <c r="K4" s="274" t="s">
        <v>390</v>
      </c>
      <c r="L4" s="274"/>
      <c r="M4" s="281" t="s">
        <v>389</v>
      </c>
      <c r="N4" s="282"/>
    </row>
    <row r="5" spans="1:17" ht="17.25" customHeight="true" x14ac:dyDescent="0.3">
      <c r="A5" s="267"/>
      <c r="B5" s="268"/>
      <c r="C5" s="268"/>
      <c r="D5" s="269"/>
      <c r="E5" s="276" t="s">
        <v>388</v>
      </c>
      <c r="F5" s="277"/>
      <c r="G5" s="278"/>
      <c r="H5" s="279" t="n">
        <v>9.0</v>
      </c>
      <c r="I5" s="279"/>
      <c r="J5" s="280"/>
      <c r="K5" s="36" t="s">
        <v>388</v>
      </c>
      <c r="L5" s="213" t="n">
        <v>8.0</v>
      </c>
      <c r="M5" s="34" t="s">
        <v>388</v>
      </c>
      <c r="N5" s="156" t="n">
        <v>8.0</v>
      </c>
    </row>
    <row r="6" spans="1:17" ht="16.5" customHeight="true" x14ac:dyDescent="0.3">
      <c r="A6" s="267"/>
      <c r="B6" s="268"/>
      <c r="C6" s="268"/>
      <c r="D6" s="269"/>
      <c r="E6" s="285" t="s">
        <v>21</v>
      </c>
      <c r="F6" s="286"/>
      <c r="G6" s="287"/>
      <c r="H6" s="288" t="s">
        <v>22</v>
      </c>
      <c r="I6" s="289"/>
      <c r="J6" s="290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35">
      <c r="A7" s="270"/>
      <c r="B7" s="271"/>
      <c r="C7" s="271"/>
      <c r="D7" s="272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3">
      <c r="A8" s="307" t="s">
        <v>385</v>
      </c>
      <c r="B8" s="310" t="s">
        <v>11</v>
      </c>
      <c r="C8" s="310"/>
      <c r="D8" s="311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85.0</v>
      </c>
      <c r="N8" s="27" t="n">
        <v>85.0</v>
      </c>
    </row>
    <row r="9" spans="1:17" ht="14.25" customHeight="true" x14ac:dyDescent="0.3">
      <c r="A9" s="308"/>
      <c r="B9" s="25" t="s">
        <v>3</v>
      </c>
      <c r="C9" s="283" t="s">
        <v>12</v>
      </c>
      <c r="D9" s="284"/>
      <c r="E9" s="222" t="n">
        <v>34.0</v>
      </c>
      <c r="F9" s="223" t="n">
        <v>0.0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34.0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3">
      <c r="A10" s="308"/>
      <c r="B10" s="23" t="s">
        <v>384</v>
      </c>
      <c r="C10" s="283" t="s">
        <v>13</v>
      </c>
      <c r="D10" s="284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51.0</v>
      </c>
      <c r="L10" s="226" t="n">
        <v>51.0</v>
      </c>
      <c r="M10" s="227" t="n">
        <v>34.0</v>
      </c>
      <c r="N10" s="11" t="n">
        <v>34.0</v>
      </c>
    </row>
    <row r="11" spans="1:17" ht="14.25" customHeight="true" x14ac:dyDescent="0.3">
      <c r="A11" s="308"/>
      <c r="B11" s="22" t="s">
        <v>2</v>
      </c>
      <c r="C11" s="283" t="s">
        <v>14</v>
      </c>
      <c r="D11" s="284"/>
      <c r="E11" s="222" t="n">
        <v>34.0</v>
      </c>
      <c r="F11" s="223" t="n">
        <v>17.0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34.0</v>
      </c>
      <c r="K11" s="225" t="n">
        <v>0.0</v>
      </c>
      <c r="L11" s="226" t="n">
        <v>0.0</v>
      </c>
      <c r="M11" s="227" t="n">
        <v>34.0</v>
      </c>
      <c r="N11" s="11" t="n">
        <v>34.0</v>
      </c>
    </row>
    <row r="12" spans="1:17" ht="13.9" customHeight="true" x14ac:dyDescent="0.3">
      <c r="A12" s="308"/>
      <c r="B12" s="283" t="s">
        <v>395</v>
      </c>
      <c r="C12" s="283"/>
      <c r="D12" s="284"/>
      <c r="E12" s="222" t="n">
        <v>68.0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68.0</v>
      </c>
      <c r="K12" s="225" t="n">
        <v>68.0</v>
      </c>
      <c r="L12" s="226" t="n">
        <v>68.0</v>
      </c>
      <c r="M12" s="227" t="n">
        <v>51.0</v>
      </c>
      <c r="N12" s="11" t="n">
        <v>51.0</v>
      </c>
    </row>
    <row r="13" spans="1:17" ht="14.25" customHeight="true" x14ac:dyDescent="0.3">
      <c r="A13" s="308"/>
      <c r="B13" s="25" t="s">
        <v>383</v>
      </c>
      <c r="C13" s="283" t="s">
        <v>15</v>
      </c>
      <c r="D13" s="284"/>
      <c r="E13" s="222" t="n">
        <v>51.0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68.0</v>
      </c>
      <c r="L13" s="226" t="n">
        <v>68.0</v>
      </c>
      <c r="M13" s="227" t="n">
        <v>68.0</v>
      </c>
      <c r="N13" s="11" t="n">
        <v>68.0</v>
      </c>
    </row>
    <row r="14" spans="1:17" ht="14.25" customHeight="true" x14ac:dyDescent="0.3">
      <c r="A14" s="308"/>
      <c r="B14" s="23" t="s">
        <v>469</v>
      </c>
      <c r="C14" s="283" t="s">
        <v>397</v>
      </c>
      <c r="D14" s="284"/>
      <c r="E14" s="222" t="n">
        <v>0.0</v>
      </c>
      <c r="F14" s="223" t="n">
        <v>0.0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0.0</v>
      </c>
      <c r="K14" s="225" t="n">
        <v>68.0</v>
      </c>
      <c r="L14" s="226" t="n">
        <v>68.0</v>
      </c>
      <c r="M14" s="227" t="n">
        <v>34.0</v>
      </c>
      <c r="N14" s="11" t="n">
        <v>51.0</v>
      </c>
    </row>
    <row r="15" spans="1:17" ht="14.25" customHeight="true" x14ac:dyDescent="0.3">
      <c r="A15" s="308"/>
      <c r="B15" s="22" t="s">
        <v>16</v>
      </c>
      <c r="C15" s="283" t="s">
        <v>16</v>
      </c>
      <c r="D15" s="284"/>
      <c r="E15" s="222" t="n">
        <v>34.0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0.0</v>
      </c>
      <c r="K15" s="225" t="n">
        <v>0.0</v>
      </c>
      <c r="L15" s="226" t="n">
        <v>0.0</v>
      </c>
      <c r="M15" s="227" t="n">
        <v>0.0</v>
      </c>
      <c r="N15" s="11" t="n">
        <v>0.0</v>
      </c>
    </row>
    <row r="16" spans="1:17" ht="14.25" customHeight="true" x14ac:dyDescent="0.3">
      <c r="A16" s="308"/>
      <c r="B16" s="291" t="s">
        <v>1793</v>
      </c>
      <c r="C16" s="284" t="s">
        <v>1793</v>
      </c>
      <c r="D16" s="293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51.0</v>
      </c>
      <c r="L16" s="226" t="n">
        <v>51.0</v>
      </c>
      <c r="M16" s="227" t="n">
        <v>51.0</v>
      </c>
      <c r="N16" s="11" t="n">
        <v>51.0</v>
      </c>
    </row>
    <row r="17" spans="1:14" ht="14.25" customHeight="true" x14ac:dyDescent="0.3">
      <c r="A17" s="308"/>
      <c r="B17" s="292"/>
      <c r="C17" s="284" t="s">
        <v>1794</v>
      </c>
      <c r="D17" s="293"/>
      <c r="E17" s="222" t="n">
        <v>0.0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0.0</v>
      </c>
      <c r="K17" s="225" t="n">
        <v>0.0</v>
      </c>
      <c r="L17" s="226" t="n">
        <v>0.0</v>
      </c>
      <c r="M17" s="227" t="n">
        <v>0.0</v>
      </c>
      <c r="N17" s="11" t="n">
        <v>0.0</v>
      </c>
    </row>
    <row r="18" spans="1:14" ht="14.25" customHeight="true" x14ac:dyDescent="0.3">
      <c r="A18" s="308"/>
      <c r="B18" s="291" t="s">
        <v>382</v>
      </c>
      <c r="C18" s="283" t="s">
        <v>18</v>
      </c>
      <c r="D18" s="284"/>
      <c r="E18" s="222" t="n">
        <v>34.0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34.0</v>
      </c>
      <c r="K18" s="225" t="n">
        <v>34.0</v>
      </c>
      <c r="L18" s="226" t="n">
        <v>34.0</v>
      </c>
      <c r="M18" s="227" t="n">
        <v>0.0</v>
      </c>
      <c r="N18" s="11" t="n">
        <v>0.0</v>
      </c>
    </row>
    <row r="19" spans="1:14" ht="14.25" customHeight="true" x14ac:dyDescent="0.3">
      <c r="A19" s="308"/>
      <c r="B19" s="292"/>
      <c r="C19" s="283" t="s">
        <v>19</v>
      </c>
      <c r="D19" s="284"/>
      <c r="E19" s="222" t="n">
        <v>34.0</v>
      </c>
      <c r="F19" s="223" t="n">
        <v>0.0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34.0</v>
      </c>
      <c r="K19" s="225" t="n">
        <v>0.0</v>
      </c>
      <c r="L19" s="226" t="n">
        <v>0.0</v>
      </c>
      <c r="M19" s="227" t="n">
        <v>34.0</v>
      </c>
      <c r="N19" s="11" t="n">
        <v>34.0</v>
      </c>
    </row>
    <row r="20" spans="1:14" ht="14.25" customHeight="true" x14ac:dyDescent="0.3">
      <c r="A20" s="308"/>
      <c r="B20" s="283" t="s">
        <v>20</v>
      </c>
      <c r="C20" s="283"/>
      <c r="D20" s="284"/>
      <c r="E20" s="222" t="n">
        <v>51.0</v>
      </c>
      <c r="F20" s="223" t="n">
        <v>17.0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51.0</v>
      </c>
      <c r="K20" s="225" t="n">
        <v>51.0</v>
      </c>
      <c r="L20" s="226" t="n">
        <v>51.0</v>
      </c>
      <c r="M20" s="227" t="n">
        <v>68.0</v>
      </c>
      <c r="N20" s="11" t="n">
        <v>51.0</v>
      </c>
    </row>
    <row r="21" spans="1:14" ht="14.25" customHeight="true" x14ac:dyDescent="0.3">
      <c r="A21" s="308"/>
      <c r="B21" s="291" t="s">
        <v>10</v>
      </c>
      <c r="C21" s="283" t="s">
        <v>1841</v>
      </c>
      <c r="D21" s="284"/>
      <c r="E21" s="222" t="n">
        <v>17.0</v>
      </c>
      <c r="F21" s="223" t="n">
        <v>0.0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17.0</v>
      </c>
      <c r="K21" s="225" t="n">
        <v>0.0</v>
      </c>
      <c r="L21" s="226" t="n">
        <v>0.0</v>
      </c>
      <c r="M21" s="227" t="n">
        <v>0.0</v>
      </c>
      <c r="N21" s="11" t="n">
        <v>0.0</v>
      </c>
    </row>
    <row r="22" spans="1:14" ht="14.25" customHeight="true" x14ac:dyDescent="0.3">
      <c r="A22" s="308"/>
      <c r="B22" s="294"/>
      <c r="C22" s="283" t="s">
        <v>1842</v>
      </c>
      <c r="D22" s="284"/>
      <c r="E22" s="222" t="n">
        <v>17.0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17.0</v>
      </c>
      <c r="K22" s="225" t="n">
        <v>0.0</v>
      </c>
      <c r="L22" s="226" t="n">
        <v>0.0</v>
      </c>
      <c r="M22" s="227" t="n">
        <v>0.0</v>
      </c>
      <c r="N22" s="11" t="n">
        <v>0.0</v>
      </c>
    </row>
    <row r="23" spans="1:14" ht="14.25" customHeight="true" x14ac:dyDescent="0.3">
      <c r="A23" s="308"/>
      <c r="B23" s="294"/>
      <c r="C23" s="283" t="s">
        <v>1843</v>
      </c>
      <c r="D23" s="284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34.0</v>
      </c>
      <c r="L23" s="226" t="n">
        <v>34.0</v>
      </c>
      <c r="M23" s="227" t="n">
        <v>0.0</v>
      </c>
      <c r="N23" s="11" t="n">
        <v>0.0</v>
      </c>
    </row>
    <row r="24" spans="1:14" ht="13.9" customHeight="true" x14ac:dyDescent="0.3">
      <c r="A24" s="308"/>
      <c r="B24" s="294"/>
      <c r="C24" s="283" t="s">
        <v>1844</v>
      </c>
      <c r="D24" s="284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3">
      <c r="A25" s="308"/>
      <c r="B25" s="294"/>
      <c r="C25" s="283" t="s">
        <v>1844</v>
      </c>
      <c r="D25" s="284"/>
      <c r="E25" s="222" t="n">
        <v>0.0</v>
      </c>
      <c r="F25" s="223" t="n">
        <v>0.0</v>
      </c>
      <c r="G25" s="11" t="n">
        <f>E25-F25</f>
      </c>
      <c r="H25" s="224" t="n">
        <f>INDIRECT("'"&amp;$E$3&amp;"'!j25")</f>
      </c>
      <c r="I25" s="223" t="n">
        <f>INDIRECT("'"&amp;$E$3&amp;"'!k25")</f>
      </c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3">
      <c r="A26" s="308"/>
      <c r="B26" s="294"/>
      <c r="C26" s="284" t="s">
        <v>1844</v>
      </c>
      <c r="D26" s="293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3">
      <c r="A27" s="308"/>
      <c r="B27" s="292"/>
      <c r="C27" s="284" t="s">
        <v>1844</v>
      </c>
      <c r="D27" s="293"/>
      <c r="E27" s="222" t="n">
        <v>0.0</v>
      </c>
      <c r="F27" s="223" t="n">
        <v>0.0</v>
      </c>
      <c r="G27" s="11" t="n">
        <f>E27-F27</f>
      </c>
      <c r="H27" s="224"/>
      <c r="I27" s="223"/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3">
      <c r="A28" s="308"/>
      <c r="B28" s="24" t="s">
        <v>381</v>
      </c>
      <c r="C28" s="21" t="s">
        <v>1845</v>
      </c>
      <c r="D28" s="20" t="s">
        <v>1846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34.0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3">
      <c r="A29" s="308"/>
      <c r="B29" s="23" t="s">
        <v>380</v>
      </c>
      <c r="C29" s="21" t="s">
        <v>1844</v>
      </c>
      <c r="D29" s="20" t="s">
        <v>1844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x14ac:dyDescent="0.3">
      <c r="A30" s="308"/>
      <c r="B30" s="22" t="s">
        <v>379</v>
      </c>
      <c r="C30" s="21" t="s">
        <v>1844</v>
      </c>
      <c r="D30" s="20" t="s">
        <v>1844</v>
      </c>
      <c r="E30" s="222" t="n">
        <v>0.0</v>
      </c>
      <c r="F30" s="223" t="n">
        <v>0.0</v>
      </c>
      <c r="G30" s="11" t="n">
        <f>E30-F30</f>
      </c>
      <c r="H30" s="224" t="n">
        <f>INDIRECT("'"&amp;$E$3&amp;"'!j27")</f>
      </c>
      <c r="I30" s="223" t="n">
        <f>INDIRECT("'"&amp;$E$3&amp;"'!k27")</f>
      </c>
      <c r="J30" s="11" t="n">
        <v>0.0</v>
      </c>
      <c r="K30" s="225" t="n">
        <v>0.0</v>
      </c>
      <c r="L30" s="226" t="n">
        <v>0.0</v>
      </c>
      <c r="M30" s="227" t="n">
        <v>0.0</v>
      </c>
      <c r="N30" s="11" t="n">
        <v>0.0</v>
      </c>
    </row>
    <row r="31" spans="1:14" ht="14.25" customHeight="true" thickBot="1" x14ac:dyDescent="0.35">
      <c r="A31" s="309"/>
      <c r="B31" s="305" t="s">
        <v>370</v>
      </c>
      <c r="C31" s="305"/>
      <c r="D31" s="306"/>
      <c r="E31" s="228" t="n">
        <f>SUM(E8:E30)</f>
      </c>
      <c r="F31" s="229" t="n">
        <f>SUM(F8:F30)</f>
      </c>
      <c r="G31" s="17" t="n">
        <f>SUM(G8:G30)</f>
      </c>
      <c r="H31" s="230" t="n">
        <f>SUM(H8:H30)</f>
      </c>
      <c r="I31" s="229" t="n">
        <f>SUM(I8:I30)</f>
      </c>
      <c r="J31" s="17" t="n">
        <f>SUM(J8:J30)</f>
      </c>
      <c r="K31" s="230" t="n">
        <f>SUM(K8:K30)</f>
      </c>
      <c r="L31" s="231" t="n">
        <f>SUM(L8:L30)</f>
      </c>
      <c r="M31" s="228" t="n">
        <f>SUM(M8:M30)</f>
      </c>
      <c r="N31" s="17" t="n">
        <f>SUM(N8:N30)</f>
      </c>
    </row>
    <row r="32" spans="1:14" ht="14.25" customHeight="true" x14ac:dyDescent="0.3">
      <c r="A32" s="307" t="s">
        <v>378</v>
      </c>
      <c r="B32" s="310" t="s">
        <v>377</v>
      </c>
      <c r="C32" s="310"/>
      <c r="D32" s="311"/>
      <c r="E32" s="232" t="n">
        <v>29.0</v>
      </c>
      <c r="F32" s="233" t="n">
        <v>0.0</v>
      </c>
      <c r="G32" s="16" t="n">
        <f>E32-F32</f>
      </c>
      <c r="H32" s="234" t="n">
        <f>INDIRECT("'"&amp;$E$3&amp;"'!j30")</f>
      </c>
      <c r="I32" s="233" t="n">
        <f>INDIRECT("'"&amp;$E$3&amp;"'!k30")</f>
      </c>
      <c r="J32" s="16" t="n">
        <v>29.0</v>
      </c>
      <c r="K32" s="218" t="n">
        <v>30.0</v>
      </c>
      <c r="L32" s="235" t="n">
        <v>29.0</v>
      </c>
      <c r="M32" s="216" t="n">
        <v>30.0</v>
      </c>
      <c r="N32" s="235" t="n">
        <v>29.0</v>
      </c>
    </row>
    <row r="33" spans="1:14" ht="14.25" customHeight="true" x14ac:dyDescent="0.3">
      <c r="A33" s="308"/>
      <c r="B33" s="268" t="s">
        <v>24</v>
      </c>
      <c r="C33" s="268"/>
      <c r="D33" s="312"/>
      <c r="E33" s="222" t="n">
        <v>20.0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8.0</v>
      </c>
      <c r="K33" s="224" t="n">
        <v>10.0</v>
      </c>
      <c r="L33" s="14" t="n">
        <v>4.0</v>
      </c>
      <c r="M33" s="222" t="n">
        <v>6.0</v>
      </c>
      <c r="N33" s="14" t="n">
        <v>6.0</v>
      </c>
    </row>
    <row r="34" spans="1:14" ht="14.25" customHeight="true" x14ac:dyDescent="0.3">
      <c r="A34" s="308"/>
      <c r="B34" s="268" t="s">
        <v>376</v>
      </c>
      <c r="C34" s="268"/>
      <c r="D34" s="312"/>
      <c r="E34" s="222" t="n">
        <v>0.0</v>
      </c>
      <c r="F34" s="223"/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0.0</v>
      </c>
      <c r="K34" s="224" t="n">
        <v>5.0</v>
      </c>
      <c r="L34" s="14" t="n">
        <v>5.0</v>
      </c>
      <c r="M34" s="222" t="n">
        <v>5.0</v>
      </c>
      <c r="N34" s="14" t="n">
        <v>5.0</v>
      </c>
    </row>
    <row r="35" spans="1:14" ht="14.25" customHeight="true" x14ac:dyDescent="0.3">
      <c r="A35" s="308"/>
      <c r="B35" s="313" t="s">
        <v>375</v>
      </c>
      <c r="C35" s="268" t="s">
        <v>374</v>
      </c>
      <c r="D35" s="312"/>
      <c r="E35" s="222" t="n">
        <v>11.0</v>
      </c>
      <c r="F35" s="223" t="n">
        <v>0.0</v>
      </c>
      <c r="G35" s="14" t="n">
        <f>E35-F35</f>
      </c>
      <c r="H35" s="224" t="n">
        <f>INDIRECT("'"&amp;$E$3&amp;"'!j33")</f>
      </c>
      <c r="I35" s="223" t="n">
        <f>INDIRECT("'"&amp;$E$3&amp;"'!k33")</f>
      </c>
      <c r="J35" s="14" t="n">
        <v>11.0</v>
      </c>
      <c r="K35" s="224" t="n">
        <v>6.0</v>
      </c>
      <c r="L35" s="14" t="n">
        <v>6.0</v>
      </c>
      <c r="M35" s="222" t="n">
        <v>6.0</v>
      </c>
      <c r="N35" s="14" t="n">
        <v>6.0</v>
      </c>
    </row>
    <row r="36" spans="1:14" ht="24.0" x14ac:dyDescent="0.3" customHeight="true">
      <c r="A36" s="308"/>
      <c r="B36" s="313"/>
      <c r="C36" s="313" t="s">
        <v>1435</v>
      </c>
      <c r="D36" s="12" t="s">
        <v>373</v>
      </c>
      <c r="E36" s="222" t="n">
        <v>0.0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0.0</v>
      </c>
      <c r="K36" s="224" t="n">
        <v>0.0</v>
      </c>
      <c r="L36" s="14" t="n">
        <v>0.0</v>
      </c>
      <c r="M36" s="222" t="n">
        <v>0.0</v>
      </c>
      <c r="N36" s="11" t="n">
        <v>0.0</v>
      </c>
    </row>
    <row r="37" spans="1:14" ht="24.0" x14ac:dyDescent="0.3" customHeight="true">
      <c r="A37" s="308"/>
      <c r="B37" s="313"/>
      <c r="C37" s="313"/>
      <c r="D37" s="12" t="s">
        <v>372</v>
      </c>
      <c r="E37" s="222" t="n">
        <v>0.0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0.0</v>
      </c>
      <c r="K37" s="224" t="n">
        <v>0.0</v>
      </c>
      <c r="L37" s="14" t="n">
        <v>0.0</v>
      </c>
      <c r="M37" s="222" t="n">
        <v>0.0</v>
      </c>
      <c r="N37" s="11" t="n">
        <v>0.0</v>
      </c>
    </row>
    <row r="38" spans="1:14" ht="24.0" customHeight="true" x14ac:dyDescent="0.3">
      <c r="A38" s="308"/>
      <c r="B38" s="313"/>
      <c r="C38" s="313"/>
      <c r="D38" s="12" t="s">
        <v>371</v>
      </c>
      <c r="E38" s="222" t="n">
        <v>17.0</v>
      </c>
      <c r="F38" s="223"/>
      <c r="G38" s="11" t="n">
        <f>E38-F38</f>
      </c>
      <c r="H38" s="224" t="n">
        <f>INDIRECT("'"&amp;$E$3&amp;"'!j35")</f>
      </c>
      <c r="I38" s="223" t="n">
        <f>INDIRECT("'"&amp;$E$3&amp;"'!k35")</f>
      </c>
      <c r="J38" s="11" t="n">
        <v>17.0</v>
      </c>
      <c r="K38" s="224" t="n">
        <v>17.0</v>
      </c>
      <c r="L38" s="14" t="n">
        <v>17.0</v>
      </c>
      <c r="M38" s="222" t="n">
        <v>17.0</v>
      </c>
      <c r="N38" s="11" t="n">
        <v>17.0</v>
      </c>
    </row>
    <row r="39" spans="1:14" ht="14.25" customHeight="true" thickBot="1" x14ac:dyDescent="0.35">
      <c r="A39" s="309"/>
      <c r="B39" s="295" t="s">
        <v>370</v>
      </c>
      <c r="C39" s="295"/>
      <c r="D39" s="296"/>
      <c r="E39" s="236" t="n">
        <f>SUM(E32:E38)</f>
      </c>
      <c r="F39" s="237" t="n">
        <f>SUM(F32:F38)</f>
      </c>
      <c r="G39" s="238" t="n">
        <f>SUM(G32:G38)</f>
      </c>
      <c r="H39" s="239" t="n">
        <f>SUM(H32:H38)</f>
      </c>
      <c r="I39" s="237" t="n">
        <f>SUM(I32:I38)</f>
      </c>
      <c r="J39" s="238" t="n">
        <f>SUM(J32:J38)</f>
      </c>
      <c r="K39" s="239" t="n">
        <f>SUM(K32:K38)</f>
      </c>
      <c r="L39" s="238" t="n">
        <f>SUM(L32:L38)</f>
      </c>
      <c r="M39" s="228" t="n">
        <f>SUM(M32:M38)</f>
      </c>
      <c r="N39" s="17" t="n">
        <f>SUM(N32:N38)</f>
      </c>
    </row>
    <row r="40" spans="1:14" ht="14.25" customHeight="true" thickBot="1" x14ac:dyDescent="0.35">
      <c r="A40" s="297" t="s">
        <v>369</v>
      </c>
      <c r="B40" s="298"/>
      <c r="C40" s="298"/>
      <c r="D40" s="299"/>
      <c r="E40" s="240" t="n">
        <f>E31+E39</f>
      </c>
      <c r="F40" s="241" t="n">
        <f>F31+F39</f>
      </c>
      <c r="G40" s="242" t="n">
        <f>G31+G39</f>
      </c>
      <c r="H40" s="243" t="n">
        <f>H31+H39</f>
      </c>
      <c r="I40" s="241" t="n">
        <f>I31+I39</f>
      </c>
      <c r="J40" s="242" t="n">
        <f>J31+J39</f>
      </c>
      <c r="K40" s="243" t="n">
        <f>K31+K39</f>
      </c>
      <c r="L40" s="242" t="n">
        <f>L31+L39</f>
      </c>
      <c r="M40" s="240" t="n">
        <f>M31+M39</f>
      </c>
      <c r="N40" s="242" t="n">
        <f>N31+N39</f>
      </c>
    </row>
    <row r="41" spans="1:14" ht="14.25" customHeight="true" thickBot="1" x14ac:dyDescent="0.35">
      <c r="A41" s="300" t="s">
        <v>368</v>
      </c>
      <c r="B41" s="301"/>
      <c r="C41" s="301"/>
      <c r="D41" s="302"/>
      <c r="E41" s="244" t="n">
        <f>COUNTIF(E8:E15,"&gt;0")+COUNTIF(E20,"&gt;0")+COUNTIFS(C21:C27, "한문", E21:E27,"&gt;0")+COUNTIFS(C21:C27, "생활중국어", E21:E27,"&gt;0")+COUNTIFS(C21:C27, "생활일본어", E21:E27,"&gt;0")+COUNTIFS(C21:C27, "생활중국어/일본어", E21:E27,"&gt;0")</f>
      </c>
      <c r="F41" s="245"/>
      <c r="G41" s="246" t="n">
        <f>COUNTIF(G8:G15,"&gt;0")+COUNTIF(G20,"&gt;0")+COUNTIFS(C21:C27, "한문", G21:G27,"&gt;0")+COUNTIFS(C21:C27, "생활중국어", G21:G27,"&gt;0")+COUNTIFS(C21:C27, "생활일본어", G21:G27,"&gt;0")+COUNTIFS(C21:C27, "생활중국어/일본어", G21:G27,"&gt;0")</f>
      </c>
      <c r="H41" s="247" t="n">
        <f>COUNTIF(H8:H15,"&gt;0")+COUNTIF(H20:H23,"&gt;0")+COUNTIF(H29:H30,"&gt;0")</f>
      </c>
      <c r="I41" s="245"/>
      <c r="J41" s="246" t="n">
        <f>COUNTIF(J8:J15,"&gt;0")+COUNTIF(J20,"&gt;0")+COUNTIFS(C21:C27, "한문", J21:J27,"&gt;0")+COUNTIFS(C21:C27, "생활중국어", J21:J27,"&gt;0")+COUNTIFS(C21:C27, "생활일본어", J21:J27,"&gt;0")+COUNTIFS(C21:C27, "생활중국어/일본어", J21:J27,"&gt;0")</f>
      </c>
      <c r="K41" s="247" t="n">
        <f>COUNTIF(K8:K15,"&gt;0")+COUNTIF(K20,"&gt;0")+COUNTIFS(C21:C27, "한문", K21:K27,"&gt;0")+COUNTIFS(C21:C27, "생활중국어", K21:K27,"&gt;0")+COUNTIFS(C21:C27, "생활일본어", K21:K27,"&gt;0")+COUNTIFS(C21:C27, "생활중국어/일본어", K21:K27,"&gt;0")</f>
      </c>
      <c r="L41" s="246" t="n">
        <f>COUNTIF(L8:L15,"&gt;0")+COUNTIF(L20,"&gt;0")+COUNTIFS(C21:C27, "한문", L21:L27,"&gt;0")+COUNTIFS(C21:C27, "생활중국어", L21:L27,"&gt;0")+COUNTIFS(C21:C27, "생활일본어", L21:L27,"&gt;0")+COUNTIFS(C21:C27, "생활중국어/일본어", L21:L27,"&gt;0")</f>
      </c>
      <c r="M41" s="244" t="n">
        <f>COUNTIF(M8:M15,"&gt;0")+COUNTIF(M20,"&gt;0")+COUNTIFS(C21:C27, "한문", M21:M27,"&gt;0")+COUNTIFS(C21:C27, "생활중국어", M21:M27,"&gt;0")+COUNTIFS(C21:C27, "생활일본어", M21:M27,"&gt;0")+COUNTIFS(C21:C27, "생활중국어/일본어", M21:M27,"&gt;0")</f>
      </c>
      <c r="N41" s="246" t="n">
        <f>COUNTIF(N8:N15,"&gt;0")+COUNTIF(N20,"&gt;0")+COUNTIFS(C21:C27, "한문", N21:N27,"&gt;0")+COUNTIFS(C21:C27, "생활중국어", N21:N27,"&gt;0")+COUNTIFS(C21:C27, "생활일본어", N21:N27,"&gt;0")+COUNTIFS(C21:C27, "생활중국어/일본어", N21:N27,"&gt;0")</f>
      </c>
    </row>
    <row r="61" spans="1:22" ht="17.25" customHeight="1" x14ac:dyDescent="0.3"/>
    <row r="62" spans="1:22" ht="17.25" customHeight="1" x14ac:dyDescent="0.3"/>
    <row r="63" spans="1:22" ht="17.25" customHeight="1" x14ac:dyDescent="0.3">
      <c r="S63" s="3"/>
      <c r="T63" s="3"/>
      <c r="V63" s="3"/>
    </row>
    <row r="64" spans="1:22" ht="17.25" hidden="1" customHeight="1" x14ac:dyDescent="0.3">
      <c r="A64" s="1" t="s">
        <v>367</v>
      </c>
      <c r="B64" s="9" t="s">
        <v>366</v>
      </c>
      <c r="C64" s="9" t="s">
        <v>365</v>
      </c>
      <c r="S64" s="3"/>
      <c r="T64" s="3"/>
      <c r="V64" s="3"/>
    </row>
    <row r="65" spans="1:22" ht="17.25" hidden="1" customHeight="1" x14ac:dyDescent="0.3">
      <c r="A65" s="8" t="s">
        <v>364</v>
      </c>
      <c r="B65" s="5" t="s">
        <v>363</v>
      </c>
      <c r="C65" s="5" t="s">
        <v>362</v>
      </c>
      <c r="S65" s="3"/>
      <c r="T65" s="3"/>
      <c r="V65" s="3"/>
    </row>
    <row r="66" spans="1:22" ht="17.25" hidden="1" customHeight="1" x14ac:dyDescent="0.3">
      <c r="A66" s="8" t="s">
        <v>361</v>
      </c>
      <c r="B66" s="5" t="s">
        <v>360</v>
      </c>
      <c r="C66" s="5" t="s">
        <v>359</v>
      </c>
      <c r="S66" s="3"/>
      <c r="T66" s="3"/>
      <c r="V66" s="3"/>
    </row>
    <row r="67" spans="1:22" ht="17.25" hidden="1" customHeight="1" x14ac:dyDescent="0.3">
      <c r="A67" s="8" t="s">
        <v>358</v>
      </c>
      <c r="B67" s="5" t="s">
        <v>357</v>
      </c>
      <c r="C67" s="5" t="s">
        <v>356</v>
      </c>
      <c r="S67" s="3"/>
      <c r="T67" s="3"/>
      <c r="V67" s="3"/>
    </row>
    <row r="68" spans="1:22" ht="17.25" hidden="1" customHeight="1" x14ac:dyDescent="0.3">
      <c r="B68" s="5" t="s">
        <v>355</v>
      </c>
      <c r="C68" s="5" t="s">
        <v>354</v>
      </c>
      <c r="S68" s="3"/>
      <c r="T68" s="3"/>
      <c r="V68" s="3"/>
    </row>
    <row r="69" spans="1:22" ht="17.25" hidden="1" customHeight="1" x14ac:dyDescent="0.3">
      <c r="A69" s="8"/>
      <c r="B69" s="5" t="s">
        <v>353</v>
      </c>
      <c r="C69" s="5" t="s">
        <v>352</v>
      </c>
      <c r="S69" s="3"/>
      <c r="T69" s="3"/>
      <c r="V69" s="3"/>
    </row>
    <row r="70" spans="1:22" ht="17.25" hidden="1" customHeight="1" x14ac:dyDescent="0.3">
      <c r="A70" s="8" t="s">
        <v>351</v>
      </c>
      <c r="B70" s="7" t="s">
        <v>350</v>
      </c>
      <c r="C70" s="7" t="s">
        <v>349</v>
      </c>
      <c r="S70" s="3"/>
      <c r="T70" s="3"/>
      <c r="V70" s="3"/>
    </row>
    <row r="71" spans="1:22" ht="17.25" hidden="1" customHeight="1" x14ac:dyDescent="0.3">
      <c r="A71" s="1" t="s">
        <v>348</v>
      </c>
      <c r="B71" s="5" t="s">
        <v>347</v>
      </c>
      <c r="C71" s="5" t="s">
        <v>346</v>
      </c>
      <c r="S71" s="3"/>
      <c r="T71" s="3"/>
      <c r="V71" s="3"/>
    </row>
    <row r="72" spans="1:22" ht="17.25" hidden="1" customHeight="1" x14ac:dyDescent="0.3">
      <c r="B72" s="5" t="s">
        <v>345</v>
      </c>
      <c r="C72" s="5" t="s">
        <v>344</v>
      </c>
      <c r="S72" s="3"/>
      <c r="T72" s="3"/>
      <c r="V72" s="3"/>
    </row>
    <row r="73" spans="1:22" ht="17.25" hidden="1" customHeight="1" x14ac:dyDescent="0.3">
      <c r="B73" s="5" t="s">
        <v>343</v>
      </c>
      <c r="C73" s="5" t="s">
        <v>342</v>
      </c>
      <c r="S73" s="3"/>
      <c r="T73" s="3"/>
      <c r="V73" s="3"/>
    </row>
    <row r="74" spans="1:22" ht="17.25" hidden="1" customHeight="1" x14ac:dyDescent="0.3">
      <c r="B74" s="5" t="s">
        <v>341</v>
      </c>
      <c r="C74" s="5" t="s">
        <v>340</v>
      </c>
      <c r="S74" s="3"/>
      <c r="T74" s="3"/>
      <c r="V74" s="3"/>
    </row>
    <row r="75" spans="1:22" ht="17.25" hidden="1" customHeight="1" x14ac:dyDescent="0.3">
      <c r="B75" s="5" t="s">
        <v>339</v>
      </c>
      <c r="C75" s="5" t="s">
        <v>338</v>
      </c>
      <c r="S75" s="3"/>
      <c r="T75" s="3"/>
      <c r="V75" s="3"/>
    </row>
    <row r="76" spans="1:22" ht="17.25" hidden="1" customHeight="1" x14ac:dyDescent="0.3">
      <c r="B76" s="5" t="s">
        <v>337</v>
      </c>
      <c r="C76" s="5" t="s">
        <v>336</v>
      </c>
      <c r="S76" s="3"/>
      <c r="T76" s="3"/>
      <c r="V76" s="3"/>
    </row>
    <row r="77" spans="1:22" ht="17.25" hidden="1" customHeight="1" x14ac:dyDescent="0.3">
      <c r="B77" s="5" t="s">
        <v>335</v>
      </c>
      <c r="C77" s="5" t="s">
        <v>334</v>
      </c>
      <c r="S77" s="3"/>
      <c r="T77" s="3"/>
      <c r="V77" s="3"/>
    </row>
    <row r="78" spans="1:22" ht="17.25" hidden="1" customHeight="1" x14ac:dyDescent="0.3">
      <c r="B78" s="5" t="s">
        <v>333</v>
      </c>
      <c r="C78" s="5" t="s">
        <v>332</v>
      </c>
      <c r="S78" s="3"/>
      <c r="T78" s="3"/>
      <c r="V78" s="3"/>
    </row>
    <row r="79" spans="1:22" ht="17.25" hidden="1" customHeight="1" x14ac:dyDescent="0.3">
      <c r="B79" s="5" t="s">
        <v>331</v>
      </c>
      <c r="C79" s="5" t="s">
        <v>330</v>
      </c>
      <c r="S79" s="3"/>
      <c r="T79" s="3"/>
      <c r="V79" s="3"/>
    </row>
    <row r="80" spans="1:22" ht="17.25" hidden="1" customHeight="1" x14ac:dyDescent="0.3">
      <c r="B80" s="5" t="s">
        <v>329</v>
      </c>
      <c r="C80" s="5" t="s">
        <v>328</v>
      </c>
      <c r="S80" s="3"/>
      <c r="T80" s="3"/>
      <c r="V80" s="3"/>
    </row>
    <row r="81" spans="2:22" ht="17.25" hidden="1" customHeight="1" x14ac:dyDescent="0.3">
      <c r="B81" s="5" t="s">
        <v>327</v>
      </c>
      <c r="C81" s="5" t="s">
        <v>326</v>
      </c>
      <c r="S81" s="3"/>
      <c r="T81" s="3"/>
      <c r="V81" s="3"/>
    </row>
    <row r="82" spans="2:22" ht="17.25" hidden="1" customHeight="1" x14ac:dyDescent="0.3">
      <c r="B82" s="5" t="s">
        <v>325</v>
      </c>
      <c r="C82" s="5" t="s">
        <v>324</v>
      </c>
      <c r="S82" s="3"/>
      <c r="T82" s="3"/>
      <c r="V82" s="3"/>
    </row>
    <row r="83" spans="2:22" ht="17.25" hidden="1" customHeight="1" x14ac:dyDescent="0.3">
      <c r="B83" s="5" t="s">
        <v>323</v>
      </c>
      <c r="C83" s="5" t="s">
        <v>322</v>
      </c>
      <c r="S83" s="3"/>
      <c r="T83" s="3"/>
      <c r="V83" s="3"/>
    </row>
    <row r="84" spans="2:22" ht="17.25" hidden="1" customHeight="1" x14ac:dyDescent="0.3">
      <c r="B84" s="5" t="s">
        <v>321</v>
      </c>
      <c r="C84" s="5" t="s">
        <v>320</v>
      </c>
      <c r="S84" s="3"/>
      <c r="T84" s="3"/>
      <c r="V84" s="3"/>
    </row>
    <row r="85" spans="2:22" ht="17.25" hidden="1" customHeight="1" x14ac:dyDescent="0.3">
      <c r="B85" s="5" t="s">
        <v>319</v>
      </c>
      <c r="C85" s="5" t="s">
        <v>318</v>
      </c>
      <c r="S85" s="3"/>
      <c r="T85" s="3"/>
      <c r="V85" s="3"/>
    </row>
    <row r="86" spans="2:22" ht="17.25" hidden="1" customHeight="1" x14ac:dyDescent="0.3">
      <c r="B86" s="5" t="s">
        <v>317</v>
      </c>
      <c r="C86" s="5" t="s">
        <v>316</v>
      </c>
      <c r="S86" s="3"/>
      <c r="T86" s="3"/>
      <c r="V86" s="3"/>
    </row>
    <row r="87" spans="2:22" ht="17.25" hidden="1" customHeight="1" x14ac:dyDescent="0.3">
      <c r="B87" s="5" t="s">
        <v>315</v>
      </c>
      <c r="C87" s="5" t="s">
        <v>314</v>
      </c>
      <c r="S87" s="3"/>
      <c r="T87" s="3"/>
      <c r="V87" s="3"/>
    </row>
    <row r="88" spans="2:22" ht="17.25" hidden="1" customHeight="1" x14ac:dyDescent="0.3">
      <c r="B88" s="5" t="s">
        <v>313</v>
      </c>
      <c r="C88" s="5" t="s">
        <v>312</v>
      </c>
      <c r="S88" s="3"/>
      <c r="T88" s="3"/>
      <c r="V88" s="3"/>
    </row>
    <row r="89" spans="2:22" ht="17.25" hidden="1" customHeight="1" x14ac:dyDescent="0.3">
      <c r="B89" s="5" t="s">
        <v>311</v>
      </c>
      <c r="C89" s="5" t="s">
        <v>310</v>
      </c>
      <c r="S89" s="3"/>
      <c r="T89" s="3"/>
      <c r="V89" s="3"/>
    </row>
    <row r="90" spans="2:22" ht="17.25" hidden="1" customHeight="1" x14ac:dyDescent="0.3">
      <c r="B90" s="5" t="s">
        <v>309</v>
      </c>
      <c r="C90" s="5" t="s">
        <v>308</v>
      </c>
      <c r="S90" s="3"/>
      <c r="T90" s="3"/>
      <c r="V90" s="3"/>
    </row>
    <row r="91" spans="2:22" ht="17.25" hidden="1" customHeight="1" x14ac:dyDescent="0.3">
      <c r="B91" s="5" t="s">
        <v>307</v>
      </c>
      <c r="C91" s="5" t="s">
        <v>306</v>
      </c>
      <c r="S91" s="3"/>
      <c r="T91" s="3"/>
      <c r="V91" s="3"/>
    </row>
    <row r="92" spans="2:22" ht="17.25" hidden="1" customHeight="1" x14ac:dyDescent="0.3">
      <c r="B92" s="5" t="s">
        <v>305</v>
      </c>
      <c r="C92" s="5" t="s">
        <v>304</v>
      </c>
      <c r="S92" s="3"/>
      <c r="T92" s="3"/>
      <c r="V92" s="3"/>
    </row>
    <row r="93" spans="2:22" ht="17.25" hidden="1" customHeight="1" x14ac:dyDescent="0.3">
      <c r="B93" s="5" t="s">
        <v>303</v>
      </c>
      <c r="C93" s="5" t="s">
        <v>302</v>
      </c>
      <c r="S93" s="3"/>
      <c r="T93" s="3"/>
      <c r="V93" s="3"/>
    </row>
    <row r="94" spans="2:22" ht="17.25" hidden="1" customHeight="1" x14ac:dyDescent="0.3">
      <c r="B94" s="5" t="s">
        <v>301</v>
      </c>
      <c r="C94" s="5" t="s">
        <v>300</v>
      </c>
      <c r="S94" s="3"/>
      <c r="T94" s="3"/>
      <c r="V94" s="3"/>
    </row>
    <row r="95" spans="2:22" ht="17.25" hidden="1" customHeight="1" x14ac:dyDescent="0.3">
      <c r="B95" s="5" t="s">
        <v>299</v>
      </c>
      <c r="C95" s="5" t="s">
        <v>298</v>
      </c>
      <c r="S95" s="3"/>
      <c r="T95" s="3"/>
      <c r="V95" s="3"/>
    </row>
    <row r="96" spans="2:22" ht="17.25" hidden="1" customHeight="1" x14ac:dyDescent="0.3">
      <c r="B96" s="5" t="s">
        <v>297</v>
      </c>
      <c r="C96" s="5" t="s">
        <v>296</v>
      </c>
      <c r="S96" s="3"/>
      <c r="T96" s="3"/>
      <c r="V96" s="3"/>
    </row>
    <row r="97" spans="2:22" ht="17.25" hidden="1" customHeight="1" x14ac:dyDescent="0.3">
      <c r="B97" s="5" t="s">
        <v>295</v>
      </c>
      <c r="C97" s="5" t="s">
        <v>294</v>
      </c>
      <c r="S97" s="3"/>
      <c r="T97" s="3"/>
      <c r="V97" s="3"/>
    </row>
    <row r="98" spans="2:22" ht="17.25" hidden="1" customHeight="1" x14ac:dyDescent="0.3">
      <c r="B98" s="5" t="s">
        <v>293</v>
      </c>
      <c r="C98" s="5" t="s">
        <v>292</v>
      </c>
      <c r="S98" s="3"/>
      <c r="T98" s="3"/>
      <c r="V98" s="3"/>
    </row>
    <row r="99" spans="2:22" ht="17.25" hidden="1" customHeight="1" x14ac:dyDescent="0.3">
      <c r="B99" s="5" t="s">
        <v>291</v>
      </c>
      <c r="C99" s="5" t="s">
        <v>290</v>
      </c>
      <c r="S99" s="3"/>
      <c r="T99" s="3"/>
      <c r="V99" s="3"/>
    </row>
    <row r="100" spans="2:22" ht="17.25" hidden="1" customHeight="1" x14ac:dyDescent="0.3">
      <c r="B100" s="5" t="s">
        <v>289</v>
      </c>
      <c r="C100" s="5" t="s">
        <v>288</v>
      </c>
      <c r="S100" s="3"/>
      <c r="T100" s="3"/>
      <c r="V100" s="3"/>
    </row>
    <row r="101" spans="2:22" ht="17.25" hidden="1" customHeight="1" x14ac:dyDescent="0.3">
      <c r="B101" s="5" t="s">
        <v>287</v>
      </c>
      <c r="C101" s="5" t="s">
        <v>286</v>
      </c>
      <c r="S101" s="3"/>
      <c r="T101" s="3"/>
      <c r="V101" s="3"/>
    </row>
    <row r="102" spans="2:22" ht="17.25" hidden="1" customHeight="1" x14ac:dyDescent="0.3">
      <c r="B102" s="5" t="s">
        <v>285</v>
      </c>
      <c r="C102" s="5" t="s">
        <v>284</v>
      </c>
      <c r="S102" s="3"/>
      <c r="T102" s="3"/>
      <c r="V102" s="3"/>
    </row>
    <row r="103" spans="2:22" ht="17.25" hidden="1" customHeight="1" x14ac:dyDescent="0.3">
      <c r="B103" s="5" t="s">
        <v>283</v>
      </c>
      <c r="C103" s="5" t="s">
        <v>282</v>
      </c>
      <c r="S103" s="3"/>
      <c r="T103" s="3"/>
      <c r="V103" s="3"/>
    </row>
    <row r="104" spans="2:22" ht="17.25" hidden="1" customHeight="1" x14ac:dyDescent="0.3">
      <c r="B104" s="5" t="s">
        <v>281</v>
      </c>
      <c r="C104" s="5" t="s">
        <v>280</v>
      </c>
      <c r="S104" s="3"/>
      <c r="T104" s="3"/>
      <c r="V104" s="3"/>
    </row>
    <row r="105" spans="2:22" ht="17.25" hidden="1" customHeight="1" x14ac:dyDescent="0.3">
      <c r="B105" s="5" t="s">
        <v>279</v>
      </c>
      <c r="C105" s="5" t="s">
        <v>278</v>
      </c>
      <c r="S105" s="3"/>
      <c r="T105" s="3"/>
      <c r="V105" s="3"/>
    </row>
    <row r="106" spans="2:22" ht="17.25" hidden="1" customHeight="1" x14ac:dyDescent="0.3">
      <c r="B106" s="5" t="s">
        <v>277</v>
      </c>
      <c r="C106" s="5" t="s">
        <v>276</v>
      </c>
      <c r="S106" s="3"/>
      <c r="T106" s="3"/>
      <c r="V106" s="3"/>
    </row>
    <row r="107" spans="2:22" ht="17.25" hidden="1" customHeight="1" x14ac:dyDescent="0.3">
      <c r="B107" s="5" t="s">
        <v>275</v>
      </c>
      <c r="C107" s="5" t="s">
        <v>274</v>
      </c>
      <c r="S107" s="3"/>
      <c r="T107" s="3"/>
      <c r="V107" s="3"/>
    </row>
    <row r="108" spans="2:22" ht="17.25" hidden="1" customHeight="1" x14ac:dyDescent="0.3">
      <c r="B108" s="5" t="s">
        <v>273</v>
      </c>
      <c r="C108" s="5" t="s">
        <v>272</v>
      </c>
      <c r="S108" s="3"/>
      <c r="T108" s="3"/>
      <c r="V108" s="3"/>
    </row>
    <row r="109" spans="2:22" ht="17.25" hidden="1" customHeight="1" x14ac:dyDescent="0.3">
      <c r="B109" s="5" t="s">
        <v>271</v>
      </c>
      <c r="C109" s="5" t="s">
        <v>270</v>
      </c>
      <c r="S109" s="3"/>
      <c r="T109" s="3"/>
      <c r="V109" s="3"/>
    </row>
    <row r="110" spans="2:22" ht="17.25" hidden="1" customHeight="1" x14ac:dyDescent="0.3">
      <c r="B110" s="5" t="s">
        <v>269</v>
      </c>
      <c r="C110" s="5" t="s">
        <v>268</v>
      </c>
      <c r="S110" s="3"/>
      <c r="T110" s="3"/>
      <c r="V110" s="3"/>
    </row>
    <row r="111" spans="2:22" ht="17.25" hidden="1" customHeight="1" x14ac:dyDescent="0.3">
      <c r="B111" s="5" t="s">
        <v>267</v>
      </c>
      <c r="C111" s="5" t="s">
        <v>266</v>
      </c>
      <c r="S111" s="3"/>
      <c r="T111" s="3"/>
      <c r="V111" s="3"/>
    </row>
    <row r="112" spans="2:22" ht="17.25" hidden="1" customHeight="1" x14ac:dyDescent="0.3">
      <c r="B112" s="5" t="s">
        <v>265</v>
      </c>
      <c r="C112" s="5" t="s">
        <v>264</v>
      </c>
      <c r="S112" s="3"/>
      <c r="T112" s="3"/>
      <c r="V112" s="3"/>
    </row>
    <row r="113" spans="2:22" ht="17.25" hidden="1" customHeight="1" x14ac:dyDescent="0.3">
      <c r="B113" s="5" t="s">
        <v>263</v>
      </c>
      <c r="C113" s="5" t="s">
        <v>262</v>
      </c>
      <c r="S113" s="3"/>
      <c r="T113" s="3"/>
      <c r="V113" s="3"/>
    </row>
    <row r="114" spans="2:22" ht="17.25" hidden="1" customHeight="1" x14ac:dyDescent="0.3">
      <c r="B114" s="5" t="s">
        <v>261</v>
      </c>
      <c r="C114" s="5" t="s">
        <v>260</v>
      </c>
      <c r="S114" s="3"/>
      <c r="T114" s="3"/>
      <c r="V114" s="3"/>
    </row>
    <row r="115" spans="2:22" ht="17.25" hidden="1" customHeight="1" x14ac:dyDescent="0.3">
      <c r="B115" s="5" t="s">
        <v>259</v>
      </c>
      <c r="C115" s="5" t="s">
        <v>258</v>
      </c>
      <c r="S115" s="3"/>
      <c r="T115" s="3"/>
      <c r="V115" s="3"/>
    </row>
    <row r="116" spans="2:22" ht="17.25" hidden="1" customHeight="1" x14ac:dyDescent="0.3">
      <c r="B116" s="5" t="s">
        <v>257</v>
      </c>
      <c r="C116" s="5" t="s">
        <v>256</v>
      </c>
      <c r="S116" s="3"/>
      <c r="T116" s="3"/>
      <c r="V116" s="3"/>
    </row>
    <row r="117" spans="2:22" ht="17.25" hidden="1" customHeight="1" x14ac:dyDescent="0.3">
      <c r="B117" s="5" t="s">
        <v>255</v>
      </c>
      <c r="C117" s="5" t="s">
        <v>254</v>
      </c>
      <c r="S117" s="3"/>
      <c r="T117" s="3"/>
      <c r="V117" s="3"/>
    </row>
    <row r="118" spans="2:22" ht="17.25" hidden="1" customHeight="1" x14ac:dyDescent="0.3">
      <c r="B118" s="5" t="s">
        <v>253</v>
      </c>
      <c r="C118" s="5" t="s">
        <v>252</v>
      </c>
      <c r="S118" s="3"/>
      <c r="T118" s="3"/>
      <c r="V118" s="3"/>
    </row>
    <row r="119" spans="2:22" ht="17.25" hidden="1" customHeight="1" x14ac:dyDescent="0.3">
      <c r="B119" s="5" t="s">
        <v>251</v>
      </c>
      <c r="C119" s="5" t="s">
        <v>250</v>
      </c>
      <c r="S119" s="3"/>
      <c r="T119" s="3"/>
      <c r="V119" s="3"/>
    </row>
    <row r="120" spans="2:22" ht="17.25" hidden="1" customHeight="1" x14ac:dyDescent="0.3">
      <c r="B120" s="5" t="s">
        <v>249</v>
      </c>
      <c r="C120" s="5" t="s">
        <v>248</v>
      </c>
      <c r="S120" s="3"/>
      <c r="T120" s="3"/>
      <c r="V120" s="3"/>
    </row>
    <row r="121" spans="2:22" ht="17.25" hidden="1" customHeight="1" x14ac:dyDescent="0.3">
      <c r="B121" s="5" t="s">
        <v>247</v>
      </c>
      <c r="C121" s="5" t="s">
        <v>246</v>
      </c>
      <c r="S121" s="3"/>
      <c r="T121" s="3"/>
      <c r="V121" s="3"/>
    </row>
    <row r="122" spans="2:22" ht="17.25" hidden="1" customHeight="1" x14ac:dyDescent="0.3">
      <c r="B122" s="5" t="s">
        <v>245</v>
      </c>
      <c r="C122" s="5" t="s">
        <v>244</v>
      </c>
      <c r="S122" s="3"/>
      <c r="T122" s="3"/>
      <c r="V122" s="3"/>
    </row>
    <row r="123" spans="2:22" ht="17.25" hidden="1" customHeight="1" x14ac:dyDescent="0.3">
      <c r="B123" s="5" t="s">
        <v>243</v>
      </c>
      <c r="C123" s="5" t="s">
        <v>242</v>
      </c>
      <c r="S123" s="3"/>
      <c r="T123" s="3"/>
      <c r="V123" s="3"/>
    </row>
    <row r="124" spans="2:22" ht="17.25" hidden="1" customHeight="1" x14ac:dyDescent="0.3">
      <c r="B124" s="5" t="s">
        <v>241</v>
      </c>
      <c r="C124" s="5" t="s">
        <v>240</v>
      </c>
      <c r="S124" s="3"/>
      <c r="T124" s="3"/>
      <c r="V124" s="3"/>
    </row>
    <row r="125" spans="2:22" ht="17.25" hidden="1" customHeight="1" x14ac:dyDescent="0.3">
      <c r="B125" s="5" t="s">
        <v>239</v>
      </c>
      <c r="C125" s="5" t="s">
        <v>238</v>
      </c>
      <c r="S125" s="3"/>
      <c r="T125" s="3"/>
      <c r="V125" s="3"/>
    </row>
    <row r="126" spans="2:22" ht="17.25" hidden="1" customHeight="1" x14ac:dyDescent="0.3">
      <c r="B126" s="5" t="s">
        <v>237</v>
      </c>
      <c r="C126" s="5" t="s">
        <v>236</v>
      </c>
      <c r="S126" s="3"/>
      <c r="T126" s="3"/>
      <c r="V126" s="3"/>
    </row>
    <row r="127" spans="2:22" ht="17.25" hidden="1" customHeight="1" x14ac:dyDescent="0.3">
      <c r="B127" s="5" t="s">
        <v>235</v>
      </c>
      <c r="C127" s="5" t="s">
        <v>234</v>
      </c>
      <c r="S127" s="3"/>
      <c r="T127" s="3"/>
      <c r="V127" s="3"/>
    </row>
    <row r="128" spans="2:22" ht="17.25" hidden="1" customHeight="1" x14ac:dyDescent="0.3">
      <c r="B128" s="5" t="s">
        <v>233</v>
      </c>
      <c r="C128" s="5" t="s">
        <v>232</v>
      </c>
      <c r="S128" s="3"/>
      <c r="T128" s="3"/>
      <c r="V128" s="3"/>
    </row>
    <row r="129" spans="2:22" ht="17.25" hidden="1" customHeight="1" x14ac:dyDescent="0.3">
      <c r="B129" s="5" t="s">
        <v>231</v>
      </c>
      <c r="C129" s="5" t="s">
        <v>230</v>
      </c>
      <c r="S129" s="3"/>
      <c r="T129" s="3"/>
      <c r="V129" s="3"/>
    </row>
    <row r="130" spans="2:22" ht="17.25" hidden="1" customHeight="1" x14ac:dyDescent="0.3">
      <c r="B130" s="5" t="s">
        <v>229</v>
      </c>
      <c r="C130" s="5" t="s">
        <v>228</v>
      </c>
      <c r="S130" s="3"/>
      <c r="T130" s="3"/>
      <c r="V130" s="3"/>
    </row>
    <row r="131" spans="2:22" ht="17.25" hidden="1" customHeight="1" x14ac:dyDescent="0.3">
      <c r="B131" s="5" t="s">
        <v>227</v>
      </c>
      <c r="C131" s="5" t="s">
        <v>226</v>
      </c>
      <c r="S131" s="3"/>
      <c r="T131" s="3"/>
      <c r="V131" s="3"/>
    </row>
    <row r="132" spans="2:22" ht="17.25" hidden="1" customHeight="1" x14ac:dyDescent="0.3">
      <c r="B132" s="5" t="s">
        <v>225</v>
      </c>
      <c r="C132" s="5" t="s">
        <v>224</v>
      </c>
      <c r="S132" s="3"/>
      <c r="T132" s="3"/>
      <c r="V132" s="3"/>
    </row>
    <row r="133" spans="2:22" ht="17.25" hidden="1" customHeight="1" x14ac:dyDescent="0.3">
      <c r="B133" s="5" t="s">
        <v>223</v>
      </c>
      <c r="C133" s="5" t="s">
        <v>222</v>
      </c>
      <c r="S133" s="3"/>
      <c r="T133" s="3"/>
      <c r="V133" s="3"/>
    </row>
    <row r="134" spans="2:22" ht="17.25" hidden="1" customHeight="1" x14ac:dyDescent="0.3">
      <c r="B134" s="5" t="s">
        <v>221</v>
      </c>
      <c r="C134" s="5" t="s">
        <v>220</v>
      </c>
      <c r="S134" s="3"/>
      <c r="T134" s="3"/>
      <c r="V134" s="3"/>
    </row>
    <row r="135" spans="2:22" ht="17.25" hidden="1" customHeight="1" x14ac:dyDescent="0.3">
      <c r="B135" s="5" t="s">
        <v>219</v>
      </c>
      <c r="C135" s="5" t="s">
        <v>218</v>
      </c>
      <c r="S135" s="3"/>
      <c r="T135" s="3"/>
      <c r="V135" s="3"/>
    </row>
    <row r="136" spans="2:22" ht="17.25" hidden="1" customHeight="1" x14ac:dyDescent="0.3">
      <c r="B136" s="5" t="s">
        <v>217</v>
      </c>
      <c r="C136" s="5" t="s">
        <v>216</v>
      </c>
      <c r="S136" s="3"/>
      <c r="T136" s="3"/>
      <c r="V136" s="3"/>
    </row>
    <row r="137" spans="2:22" ht="17.25" hidden="1" customHeight="1" x14ac:dyDescent="0.3">
      <c r="B137" s="5" t="s">
        <v>215</v>
      </c>
      <c r="C137" s="5" t="s">
        <v>214</v>
      </c>
      <c r="S137" s="3"/>
      <c r="T137" s="3"/>
      <c r="V137" s="3"/>
    </row>
    <row r="138" spans="2:22" ht="17.25" hidden="1" customHeight="1" x14ac:dyDescent="0.3">
      <c r="B138" s="5" t="s">
        <v>213</v>
      </c>
      <c r="C138" s="5" t="s">
        <v>212</v>
      </c>
      <c r="S138" s="3"/>
      <c r="T138" s="3"/>
      <c r="V138" s="3"/>
    </row>
    <row r="139" spans="2:22" ht="17.25" hidden="1" customHeight="1" x14ac:dyDescent="0.3">
      <c r="B139" s="5" t="s">
        <v>211</v>
      </c>
      <c r="C139" s="5" t="s">
        <v>210</v>
      </c>
      <c r="S139" s="3"/>
      <c r="T139" s="3"/>
      <c r="V139" s="3"/>
    </row>
    <row r="140" spans="2:22" ht="17.25" hidden="1" customHeight="1" x14ac:dyDescent="0.3">
      <c r="B140" s="5" t="s">
        <v>209</v>
      </c>
      <c r="C140" s="5" t="s">
        <v>208</v>
      </c>
      <c r="S140" s="3"/>
      <c r="T140" s="3"/>
      <c r="V140" s="3"/>
    </row>
    <row r="141" spans="2:22" ht="17.25" hidden="1" customHeight="1" x14ac:dyDescent="0.3">
      <c r="B141" s="5" t="s">
        <v>207</v>
      </c>
      <c r="C141" s="5" t="s">
        <v>206</v>
      </c>
      <c r="S141" s="3"/>
      <c r="T141" s="3"/>
      <c r="V141" s="3"/>
    </row>
    <row r="142" spans="2:22" ht="17.25" hidden="1" customHeight="1" x14ac:dyDescent="0.3">
      <c r="B142" s="5" t="s">
        <v>205</v>
      </c>
      <c r="C142" s="5" t="s">
        <v>204</v>
      </c>
      <c r="S142" s="3"/>
      <c r="T142" s="3"/>
      <c r="V142" s="3"/>
    </row>
    <row r="143" spans="2:22" ht="17.25" hidden="1" customHeight="1" x14ac:dyDescent="0.3">
      <c r="B143" s="5" t="s">
        <v>203</v>
      </c>
      <c r="C143" s="5" t="s">
        <v>202</v>
      </c>
      <c r="S143" s="3"/>
      <c r="T143" s="3"/>
      <c r="V143" s="3"/>
    </row>
    <row r="144" spans="2:22" ht="17.25" hidden="1" customHeight="1" x14ac:dyDescent="0.3">
      <c r="B144" s="5" t="s">
        <v>201</v>
      </c>
      <c r="C144" s="5" t="s">
        <v>200</v>
      </c>
      <c r="S144" s="3"/>
      <c r="T144" s="3"/>
      <c r="V144" s="3"/>
    </row>
    <row r="145" spans="2:22" ht="17.25" hidden="1" customHeight="1" x14ac:dyDescent="0.3">
      <c r="B145" s="5" t="s">
        <v>199</v>
      </c>
      <c r="C145" s="5" t="s">
        <v>198</v>
      </c>
      <c r="S145" s="3"/>
      <c r="T145" s="3"/>
      <c r="V145" s="3"/>
    </row>
    <row r="146" spans="2:22" ht="17.25" hidden="1" customHeight="1" x14ac:dyDescent="0.3">
      <c r="B146" s="5" t="s">
        <v>197</v>
      </c>
      <c r="C146" s="5" t="s">
        <v>196</v>
      </c>
      <c r="S146" s="3"/>
      <c r="T146" s="3"/>
      <c r="V146" s="3"/>
    </row>
    <row r="147" spans="2:22" ht="17.25" hidden="1" customHeight="1" x14ac:dyDescent="0.3">
      <c r="B147" s="5" t="s">
        <v>195</v>
      </c>
      <c r="C147" s="5" t="s">
        <v>194</v>
      </c>
      <c r="S147" s="3"/>
      <c r="T147" s="3"/>
      <c r="V147" s="3"/>
    </row>
    <row r="148" spans="2:22" ht="17.25" hidden="1" customHeight="1" x14ac:dyDescent="0.3">
      <c r="B148" s="5" t="s">
        <v>193</v>
      </c>
      <c r="C148" s="5" t="s">
        <v>192</v>
      </c>
      <c r="S148" s="3"/>
      <c r="T148" s="3"/>
      <c r="V148" s="3"/>
    </row>
    <row r="149" spans="2:22" ht="17.25" hidden="1" customHeight="1" x14ac:dyDescent="0.3">
      <c r="B149" s="5" t="s">
        <v>191</v>
      </c>
      <c r="C149" s="5" t="s">
        <v>190</v>
      </c>
      <c r="S149" s="3"/>
      <c r="T149" s="3"/>
      <c r="V149" s="3"/>
    </row>
    <row r="150" spans="2:22" ht="17.25" hidden="1" customHeight="1" x14ac:dyDescent="0.3">
      <c r="B150" s="5" t="s">
        <v>189</v>
      </c>
      <c r="C150" s="5" t="s">
        <v>188</v>
      </c>
      <c r="S150" s="3"/>
      <c r="T150" s="3"/>
      <c r="V150" s="3"/>
    </row>
    <row r="151" spans="2:22" ht="17.25" hidden="1" customHeight="1" x14ac:dyDescent="0.3">
      <c r="B151" s="5" t="s">
        <v>187</v>
      </c>
      <c r="C151" s="5" t="s">
        <v>186</v>
      </c>
      <c r="S151" s="3"/>
      <c r="T151" s="3"/>
      <c r="V151" s="3"/>
    </row>
    <row r="152" spans="2:22" ht="17.25" hidden="1" customHeight="1" x14ac:dyDescent="0.3">
      <c r="B152" s="5" t="s">
        <v>185</v>
      </c>
      <c r="C152" s="5" t="s">
        <v>184</v>
      </c>
      <c r="S152" s="3"/>
      <c r="T152" s="3"/>
      <c r="V152" s="3"/>
    </row>
    <row r="153" spans="2:22" ht="17.25" hidden="1" customHeight="1" x14ac:dyDescent="0.3">
      <c r="B153" s="5" t="s">
        <v>183</v>
      </c>
      <c r="C153" s="5" t="s">
        <v>182</v>
      </c>
      <c r="S153" s="3"/>
      <c r="T153" s="3"/>
      <c r="V153" s="3"/>
    </row>
    <row r="154" spans="2:22" ht="17.25" hidden="1" customHeight="1" x14ac:dyDescent="0.3">
      <c r="B154" s="5" t="s">
        <v>181</v>
      </c>
      <c r="C154" s="5" t="s">
        <v>180</v>
      </c>
      <c r="S154" s="3"/>
      <c r="T154" s="3"/>
      <c r="V154" s="3"/>
    </row>
    <row r="155" spans="2:22" ht="17.25" hidden="1" customHeight="1" x14ac:dyDescent="0.3">
      <c r="B155" s="5" t="s">
        <v>179</v>
      </c>
      <c r="C155" s="5" t="s">
        <v>178</v>
      </c>
      <c r="S155" s="3"/>
      <c r="T155" s="3"/>
      <c r="V155" s="3"/>
    </row>
    <row r="156" spans="2:22" ht="17.25" hidden="1" customHeight="1" x14ac:dyDescent="0.3">
      <c r="B156" s="5" t="s">
        <v>1436</v>
      </c>
      <c r="C156" s="5" t="s">
        <v>1437</v>
      </c>
      <c r="S156" s="3"/>
      <c r="T156" s="3"/>
      <c r="V156" s="3"/>
    </row>
    <row r="157" spans="2:22" ht="17.25" hidden="1" customHeight="1" x14ac:dyDescent="0.3">
      <c r="B157" s="5" t="s">
        <v>177</v>
      </c>
      <c r="C157" s="5" t="s">
        <v>176</v>
      </c>
      <c r="S157" s="3"/>
      <c r="T157" s="3"/>
      <c r="V157" s="3"/>
    </row>
    <row r="158" spans="2:22" ht="17.25" hidden="1" customHeight="1" x14ac:dyDescent="0.3">
      <c r="B158" s="5" t="s">
        <v>175</v>
      </c>
      <c r="C158" s="5" t="s">
        <v>174</v>
      </c>
      <c r="S158" s="3"/>
      <c r="T158" s="3"/>
      <c r="V158" s="3"/>
    </row>
    <row r="159" spans="2:22" ht="17.25" hidden="1" customHeight="1" x14ac:dyDescent="0.3">
      <c r="B159" s="5" t="s">
        <v>173</v>
      </c>
      <c r="C159" s="5" t="s">
        <v>172</v>
      </c>
      <c r="S159" s="3"/>
      <c r="T159" s="3"/>
      <c r="V159" s="3"/>
    </row>
    <row r="160" spans="2:22" ht="17.25" hidden="1" customHeight="1" x14ac:dyDescent="0.3">
      <c r="B160" s="5" t="s">
        <v>171</v>
      </c>
      <c r="C160" s="5" t="s">
        <v>170</v>
      </c>
      <c r="S160" s="3"/>
      <c r="T160" s="3"/>
      <c r="V160" s="3"/>
    </row>
    <row r="161" spans="2:22" ht="17.25" hidden="1" customHeight="1" x14ac:dyDescent="0.3">
      <c r="B161" s="5" t="s">
        <v>169</v>
      </c>
      <c r="C161" s="5" t="s">
        <v>168</v>
      </c>
      <c r="S161" s="3"/>
      <c r="T161" s="3"/>
      <c r="V161" s="3"/>
    </row>
    <row r="162" spans="2:22" ht="17.25" hidden="1" customHeight="1" x14ac:dyDescent="0.3">
      <c r="B162" s="5" t="s">
        <v>167</v>
      </c>
      <c r="C162" s="5" t="s">
        <v>166</v>
      </c>
      <c r="S162" s="3"/>
      <c r="T162" s="3"/>
      <c r="V162" s="3"/>
    </row>
    <row r="163" spans="2:22" ht="17.25" hidden="1" customHeight="1" x14ac:dyDescent="0.3">
      <c r="B163" s="5" t="s">
        <v>165</v>
      </c>
      <c r="C163" s="5" t="s">
        <v>164</v>
      </c>
      <c r="S163" s="3"/>
      <c r="T163" s="3"/>
      <c r="V163" s="3"/>
    </row>
    <row r="164" spans="2:22" ht="17.25" hidden="1" customHeight="1" x14ac:dyDescent="0.3">
      <c r="B164" s="5" t="s">
        <v>163</v>
      </c>
      <c r="C164" s="5" t="s">
        <v>162</v>
      </c>
      <c r="S164" s="3"/>
      <c r="T164" s="3"/>
      <c r="V164" s="3"/>
    </row>
    <row r="165" spans="2:22" ht="17.25" hidden="1" customHeight="1" x14ac:dyDescent="0.3">
      <c r="B165" s="5" t="s">
        <v>161</v>
      </c>
      <c r="C165" s="5" t="s">
        <v>160</v>
      </c>
      <c r="S165" s="3"/>
      <c r="T165" s="3"/>
      <c r="V165" s="3"/>
    </row>
    <row r="166" spans="2:22" ht="17.25" hidden="1" customHeight="1" x14ac:dyDescent="0.3">
      <c r="B166" s="5" t="s">
        <v>159</v>
      </c>
      <c r="C166" s="5" t="s">
        <v>158</v>
      </c>
      <c r="S166" s="3"/>
      <c r="T166" s="3"/>
      <c r="V166" s="3"/>
    </row>
    <row r="167" spans="2:22" ht="17.25" hidden="1" customHeight="1" x14ac:dyDescent="0.3">
      <c r="B167" s="5" t="s">
        <v>157</v>
      </c>
      <c r="C167" s="5" t="s">
        <v>156</v>
      </c>
      <c r="S167" s="3"/>
      <c r="T167" s="3"/>
      <c r="V167" s="3"/>
    </row>
    <row r="168" spans="2:22" ht="17.25" hidden="1" customHeight="1" x14ac:dyDescent="0.3">
      <c r="B168" s="5" t="s">
        <v>155</v>
      </c>
      <c r="C168" s="5" t="s">
        <v>154</v>
      </c>
      <c r="S168" s="3"/>
      <c r="T168" s="3"/>
      <c r="V168" s="3"/>
    </row>
    <row r="169" spans="2:22" ht="17.25" hidden="1" customHeight="1" x14ac:dyDescent="0.3">
      <c r="B169" s="5" t="s">
        <v>153</v>
      </c>
      <c r="C169" s="5" t="s">
        <v>152</v>
      </c>
      <c r="S169" s="3"/>
      <c r="T169" s="3"/>
      <c r="V169" s="3"/>
    </row>
    <row r="170" spans="2:22" ht="17.25" hidden="1" customHeight="1" x14ac:dyDescent="0.3">
      <c r="B170" s="5" t="s">
        <v>151</v>
      </c>
      <c r="C170" s="5" t="s">
        <v>150</v>
      </c>
      <c r="S170" s="3"/>
      <c r="T170" s="3"/>
      <c r="V170" s="3"/>
    </row>
    <row r="171" spans="2:22" ht="17.25" hidden="1" customHeight="1" x14ac:dyDescent="0.3">
      <c r="B171" s="5" t="s">
        <v>149</v>
      </c>
      <c r="C171" s="5" t="s">
        <v>148</v>
      </c>
      <c r="S171" s="3"/>
      <c r="T171" s="3"/>
      <c r="V171" s="3"/>
    </row>
    <row r="172" spans="2:22" ht="17.25" hidden="1" customHeight="1" x14ac:dyDescent="0.3">
      <c r="B172" s="5" t="s">
        <v>147</v>
      </c>
      <c r="C172" s="5" t="s">
        <v>146</v>
      </c>
      <c r="S172" s="3"/>
      <c r="T172" s="3"/>
      <c r="V172" s="3"/>
    </row>
    <row r="173" spans="2:22" ht="17.25" hidden="1" customHeight="1" x14ac:dyDescent="0.3">
      <c r="B173" s="5" t="s">
        <v>145</v>
      </c>
      <c r="C173" s="5" t="s">
        <v>144</v>
      </c>
      <c r="S173" s="3"/>
      <c r="T173" s="3"/>
      <c r="V173" s="3"/>
    </row>
    <row r="174" spans="2:22" ht="17.25" hidden="1" customHeight="1" x14ac:dyDescent="0.3">
      <c r="B174" s="5" t="s">
        <v>143</v>
      </c>
      <c r="C174" s="5" t="s">
        <v>142</v>
      </c>
      <c r="S174" s="3"/>
      <c r="T174" s="3"/>
      <c r="V174" s="3"/>
    </row>
    <row r="175" spans="2:22" ht="17.25" hidden="1" customHeight="1" x14ac:dyDescent="0.3">
      <c r="B175" s="5" t="s">
        <v>141</v>
      </c>
      <c r="C175" s="5" t="s">
        <v>140</v>
      </c>
      <c r="S175" s="3"/>
      <c r="T175" s="3"/>
      <c r="V175" s="3"/>
    </row>
    <row r="176" spans="2:22" ht="17.25" hidden="1" customHeight="1" x14ac:dyDescent="0.3">
      <c r="B176" s="5" t="s">
        <v>139</v>
      </c>
      <c r="C176" s="5" t="s">
        <v>138</v>
      </c>
      <c r="S176" s="3"/>
      <c r="T176" s="3"/>
      <c r="V176" s="3"/>
    </row>
    <row r="177" spans="2:22" ht="17.25" hidden="1" customHeight="1" x14ac:dyDescent="0.3">
      <c r="B177" s="5" t="s">
        <v>137</v>
      </c>
      <c r="C177" s="5" t="s">
        <v>136</v>
      </c>
      <c r="S177" s="3"/>
      <c r="T177" s="3"/>
      <c r="V177" s="3"/>
    </row>
    <row r="178" spans="2:22" ht="17.25" hidden="1" customHeight="1" x14ac:dyDescent="0.3">
      <c r="B178" s="5" t="s">
        <v>135</v>
      </c>
      <c r="C178" s="5" t="s">
        <v>134</v>
      </c>
      <c r="S178" s="3"/>
      <c r="T178" s="3"/>
      <c r="V178" s="3"/>
    </row>
    <row r="179" spans="2:22" ht="17.25" hidden="1" customHeight="1" x14ac:dyDescent="0.3">
      <c r="B179" s="5" t="s">
        <v>133</v>
      </c>
      <c r="C179" s="5" t="s">
        <v>132</v>
      </c>
      <c r="S179" s="3"/>
      <c r="T179" s="3"/>
      <c r="V179" s="3"/>
    </row>
    <row r="180" spans="2:22" ht="17.25" hidden="1" customHeight="1" x14ac:dyDescent="0.3">
      <c r="B180" s="5" t="s">
        <v>131</v>
      </c>
      <c r="C180" s="5" t="s">
        <v>130</v>
      </c>
      <c r="S180" s="3"/>
      <c r="T180" s="3"/>
      <c r="V180" s="3"/>
    </row>
    <row r="181" spans="2:22" ht="17.25" hidden="1" customHeight="1" x14ac:dyDescent="0.3">
      <c r="B181" s="5" t="s">
        <v>129</v>
      </c>
      <c r="C181" s="5" t="s">
        <v>128</v>
      </c>
      <c r="S181" s="3"/>
      <c r="T181" s="3"/>
      <c r="V181" s="3"/>
    </row>
    <row r="182" spans="2:22" ht="17.25" hidden="1" customHeight="1" x14ac:dyDescent="0.3">
      <c r="B182" s="5" t="s">
        <v>127</v>
      </c>
      <c r="C182" s="5" t="s">
        <v>126</v>
      </c>
      <c r="S182" s="3"/>
      <c r="T182" s="3"/>
      <c r="V182" s="3"/>
    </row>
    <row r="183" spans="2:22" ht="17.25" hidden="1" customHeight="1" x14ac:dyDescent="0.3">
      <c r="B183" s="5" t="s">
        <v>125</v>
      </c>
      <c r="C183" s="5" t="s">
        <v>124</v>
      </c>
      <c r="S183" s="3"/>
      <c r="T183" s="3"/>
      <c r="V183" s="3"/>
    </row>
    <row r="184" spans="2:22" ht="17.25" hidden="1" customHeight="1" x14ac:dyDescent="0.3">
      <c r="B184" s="5" t="s">
        <v>123</v>
      </c>
      <c r="C184" s="5" t="s">
        <v>122</v>
      </c>
      <c r="S184" s="3"/>
      <c r="T184" s="3"/>
      <c r="V184" s="3"/>
    </row>
    <row r="185" spans="2:22" ht="17.25" hidden="1" customHeight="1" x14ac:dyDescent="0.3">
      <c r="B185" s="5" t="s">
        <v>121</v>
      </c>
      <c r="C185" s="5" t="s">
        <v>120</v>
      </c>
      <c r="S185" s="3"/>
      <c r="T185" s="3"/>
      <c r="V185" s="3"/>
    </row>
    <row r="186" spans="2:22" ht="17.25" hidden="1" customHeight="1" x14ac:dyDescent="0.3">
      <c r="B186" s="5" t="s">
        <v>119</v>
      </c>
      <c r="C186" s="5" t="s">
        <v>118</v>
      </c>
      <c r="S186" s="3"/>
      <c r="T186" s="3"/>
      <c r="V186" s="3"/>
    </row>
    <row r="187" spans="2:22" ht="17.25" hidden="1" customHeight="1" x14ac:dyDescent="0.3">
      <c r="B187" s="5" t="s">
        <v>117</v>
      </c>
      <c r="C187" s="5" t="s">
        <v>116</v>
      </c>
      <c r="S187" s="3"/>
      <c r="T187" s="3"/>
      <c r="V187" s="3"/>
    </row>
    <row r="188" spans="2:22" ht="17.25" hidden="1" customHeight="1" x14ac:dyDescent="0.3">
      <c r="B188" s="5" t="s">
        <v>115</v>
      </c>
      <c r="C188" s="5" t="s">
        <v>114</v>
      </c>
      <c r="S188" s="3"/>
      <c r="T188" s="3"/>
      <c r="V188" s="3"/>
    </row>
    <row r="189" spans="2:22" ht="17.25" hidden="1" customHeight="1" x14ac:dyDescent="0.3">
      <c r="B189" s="5" t="s">
        <v>113</v>
      </c>
      <c r="C189" s="5" t="s">
        <v>112</v>
      </c>
      <c r="S189" s="3"/>
      <c r="T189" s="3"/>
      <c r="V189" s="3"/>
    </row>
    <row r="190" spans="2:22" ht="17.25" hidden="1" customHeight="1" x14ac:dyDescent="0.3">
      <c r="B190" s="5" t="s">
        <v>111</v>
      </c>
      <c r="C190" s="5" t="s">
        <v>110</v>
      </c>
      <c r="S190" s="3"/>
      <c r="T190" s="3"/>
      <c r="V190" s="3"/>
    </row>
    <row r="191" spans="2:22" ht="17.25" hidden="1" customHeight="1" x14ac:dyDescent="0.3">
      <c r="B191" s="5" t="s">
        <v>109</v>
      </c>
      <c r="C191" s="5" t="s">
        <v>108</v>
      </c>
      <c r="S191" s="3"/>
      <c r="T191" s="3"/>
      <c r="V191" s="3"/>
    </row>
    <row r="192" spans="2:22" ht="17.25" hidden="1" customHeight="1" x14ac:dyDescent="0.3">
      <c r="B192" s="5" t="s">
        <v>107</v>
      </c>
      <c r="C192" s="5" t="s">
        <v>106</v>
      </c>
      <c r="S192" s="3"/>
      <c r="T192" s="3"/>
      <c r="V192" s="3"/>
    </row>
    <row r="193" spans="2:22" ht="17.25" hidden="1" customHeight="1" x14ac:dyDescent="0.3">
      <c r="B193" s="5" t="s">
        <v>105</v>
      </c>
      <c r="C193" s="5" t="s">
        <v>104</v>
      </c>
      <c r="S193" s="3"/>
      <c r="T193" s="3"/>
      <c r="V193" s="3"/>
    </row>
    <row r="194" spans="2:22" ht="17.25" hidden="1" customHeight="1" x14ac:dyDescent="0.3">
      <c r="B194" s="5" t="s">
        <v>103</v>
      </c>
      <c r="C194" s="5" t="s">
        <v>102</v>
      </c>
      <c r="S194" s="3"/>
      <c r="T194" s="3"/>
      <c r="V194" s="3"/>
    </row>
    <row r="195" spans="2:22" ht="17.25" hidden="1" customHeight="1" x14ac:dyDescent="0.3">
      <c r="B195" s="5" t="s">
        <v>101</v>
      </c>
      <c r="C195" s="5" t="s">
        <v>100</v>
      </c>
      <c r="S195" s="3"/>
      <c r="T195" s="3"/>
      <c r="V195" s="3"/>
    </row>
    <row r="196" spans="2:22" ht="17.25" hidden="1" customHeight="1" x14ac:dyDescent="0.3">
      <c r="B196" s="5" t="s">
        <v>99</v>
      </c>
      <c r="C196" s="5" t="s">
        <v>98</v>
      </c>
      <c r="S196" s="3"/>
      <c r="T196" s="3"/>
      <c r="V196" s="3"/>
    </row>
    <row r="197" spans="2:22" ht="17.25" hidden="1" customHeight="1" x14ac:dyDescent="0.3">
      <c r="B197" s="5" t="s">
        <v>97</v>
      </c>
      <c r="C197" s="5" t="s">
        <v>96</v>
      </c>
      <c r="S197" s="3"/>
      <c r="T197" s="3"/>
      <c r="V197" s="3"/>
    </row>
    <row r="198" spans="2:22" ht="17.25" hidden="1" customHeight="1" x14ac:dyDescent="0.3">
      <c r="B198" s="5" t="s">
        <v>95</v>
      </c>
      <c r="C198" s="6" t="s">
        <v>94</v>
      </c>
      <c r="S198" s="3"/>
      <c r="T198" s="3"/>
      <c r="V198" s="3"/>
    </row>
    <row r="199" spans="2:22" ht="17.25" hidden="1" customHeight="1" x14ac:dyDescent="0.3">
      <c r="B199" s="5" t="s">
        <v>93</v>
      </c>
      <c r="C199" s="6" t="s">
        <v>92</v>
      </c>
      <c r="S199" s="3"/>
      <c r="T199" s="3"/>
      <c r="V199" s="3"/>
    </row>
    <row r="200" spans="2:22" ht="17.25" hidden="1" customHeight="1" x14ac:dyDescent="0.3">
      <c r="B200" s="5" t="s">
        <v>91</v>
      </c>
      <c r="C200" s="5" t="s">
        <v>90</v>
      </c>
      <c r="S200" s="3"/>
      <c r="T200" s="3"/>
      <c r="V200" s="3"/>
    </row>
    <row r="201" spans="2:22" ht="17.25" hidden="1" customHeight="1" x14ac:dyDescent="0.3">
      <c r="B201" s="5" t="s">
        <v>89</v>
      </c>
      <c r="C201" s="5" t="s">
        <v>88</v>
      </c>
      <c r="S201" s="3"/>
      <c r="T201" s="3"/>
      <c r="V201" s="3"/>
    </row>
    <row r="202" spans="2:22" ht="17.25" hidden="1" customHeight="1" x14ac:dyDescent="0.3">
      <c r="B202" s="5" t="s">
        <v>87</v>
      </c>
      <c r="C202" s="5" t="s">
        <v>86</v>
      </c>
      <c r="S202" s="3"/>
      <c r="T202" s="3"/>
      <c r="V202" s="3"/>
    </row>
    <row r="203" spans="2:22" ht="17.25" hidden="1" customHeight="1" x14ac:dyDescent="0.3">
      <c r="B203" s="5" t="s">
        <v>85</v>
      </c>
      <c r="C203" s="5" t="s">
        <v>84</v>
      </c>
      <c r="S203" s="3"/>
      <c r="T203" s="3"/>
      <c r="V203" s="3"/>
    </row>
    <row r="204" spans="2:22" ht="17.25" hidden="1" customHeight="1" x14ac:dyDescent="0.3">
      <c r="B204" s="5" t="s">
        <v>83</v>
      </c>
      <c r="C204" s="5" t="s">
        <v>82</v>
      </c>
      <c r="S204" s="3"/>
      <c r="T204" s="3"/>
      <c r="V204" s="3"/>
    </row>
    <row r="205" spans="2:22" ht="17.25" hidden="1" customHeight="1" x14ac:dyDescent="0.3">
      <c r="B205" s="5" t="s">
        <v>81</v>
      </c>
      <c r="C205" s="5" t="s">
        <v>80</v>
      </c>
      <c r="S205" s="3"/>
      <c r="T205" s="3"/>
      <c r="V205" s="3"/>
    </row>
    <row r="206" spans="2:22" ht="17.25" hidden="1" customHeight="1" x14ac:dyDescent="0.3">
      <c r="B206" s="5" t="s">
        <v>79</v>
      </c>
      <c r="C206" s="5" t="s">
        <v>78</v>
      </c>
      <c r="S206" s="3"/>
      <c r="T206" s="3"/>
      <c r="V206" s="3"/>
    </row>
    <row r="207" spans="2:22" ht="17.25" hidden="1" customHeight="1" x14ac:dyDescent="0.3">
      <c r="B207" s="5" t="s">
        <v>77</v>
      </c>
      <c r="C207" s="5" t="s">
        <v>76</v>
      </c>
      <c r="S207" s="3"/>
      <c r="T207" s="3"/>
      <c r="V207" s="3"/>
    </row>
    <row r="208" spans="2:22" ht="17.25" hidden="1" customHeight="1" x14ac:dyDescent="0.3">
      <c r="B208" s="5" t="s">
        <v>75</v>
      </c>
      <c r="C208" s="5" t="s">
        <v>74</v>
      </c>
      <c r="S208" s="3"/>
      <c r="T208" s="3"/>
      <c r="V208" s="3"/>
    </row>
    <row r="209" spans="2:22" ht="17.25" hidden="1" customHeight="1" x14ac:dyDescent="0.3">
      <c r="B209" s="5" t="s">
        <v>73</v>
      </c>
      <c r="C209" s="5" t="s">
        <v>72</v>
      </c>
      <c r="S209" s="3"/>
      <c r="T209" s="3"/>
      <c r="V209" s="3"/>
    </row>
    <row r="210" spans="2:22" ht="17.25" hidden="1" customHeight="1" x14ac:dyDescent="0.3">
      <c r="B210" s="5"/>
      <c r="C210" s="5"/>
      <c r="S210" s="3"/>
      <c r="T210" s="3"/>
      <c r="V210" s="3"/>
    </row>
    <row r="211" spans="2:22" ht="17.25" hidden="1" customHeight="1" x14ac:dyDescent="0.3">
      <c r="B211" s="5"/>
      <c r="C211" s="5"/>
      <c r="S211" s="3"/>
      <c r="T211" s="3"/>
      <c r="V211" s="3"/>
    </row>
    <row r="212" spans="2:22" ht="17.25" hidden="1" customHeight="1" x14ac:dyDescent="0.3">
      <c r="S212" s="3"/>
      <c r="T212" s="3"/>
      <c r="V212" s="3"/>
    </row>
    <row r="213" spans="2:22" ht="17.25" hidden="1" customHeight="1" x14ac:dyDescent="0.3">
      <c r="I213" s="2"/>
      <c r="Q213" s="2"/>
      <c r="R213" s="2"/>
      <c r="S213" s="4"/>
      <c r="T213" s="4"/>
      <c r="U213" s="2"/>
      <c r="V213" s="4"/>
    </row>
    <row r="214" spans="2:22" ht="17.25" customHeight="1" x14ac:dyDescent="0.3">
      <c r="I214" s="2"/>
      <c r="Q214" s="2"/>
      <c r="R214" s="2"/>
      <c r="S214" s="4"/>
      <c r="T214" s="4"/>
      <c r="U214" s="2"/>
      <c r="V214" s="4"/>
    </row>
    <row r="215" spans="2:22" ht="17.25" customHeight="1" x14ac:dyDescent="0.3">
      <c r="S215" s="3"/>
      <c r="T215" s="3"/>
      <c r="V215" s="3"/>
    </row>
    <row r="223" spans="2:22" x14ac:dyDescent="0.3">
      <c r="J223" s="2"/>
    </row>
    <row r="224" spans="2:22" x14ac:dyDescent="0.3">
      <c r="J224" s="2"/>
    </row>
    <row r="225" spans="10:10" x14ac:dyDescent="0.3">
      <c r="J225" s="2"/>
    </row>
    <row r="226" spans="10:10" x14ac:dyDescent="0.3">
      <c r="J226" s="2"/>
    </row>
    <row r="227" spans="10:10" x14ac:dyDescent="0.3">
      <c r="J227" s="2"/>
    </row>
    <row r="228" spans="10:10" x14ac:dyDescent="0.3">
      <c r="J228" s="2"/>
    </row>
    <row r="229" spans="10:10" x14ac:dyDescent="0.3">
      <c r="J229" s="2"/>
    </row>
    <row r="230" spans="10:10" x14ac:dyDescent="0.3">
      <c r="J230" s="2"/>
    </row>
    <row r="231" spans="10:10" x14ac:dyDescent="0.3">
      <c r="J231" s="2"/>
    </row>
    <row r="232" spans="10:10" x14ac:dyDescent="0.3">
      <c r="J232" s="2"/>
    </row>
    <row r="233" spans="10:10" x14ac:dyDescent="0.3">
      <c r="J233" s="2"/>
    </row>
    <row r="234" spans="10:10" x14ac:dyDescent="0.3">
      <c r="J234" s="2"/>
    </row>
    <row r="235" spans="10:10" x14ac:dyDescent="0.3">
      <c r="J235" s="2"/>
    </row>
    <row r="236" spans="10:10" x14ac:dyDescent="0.3">
      <c r="J236" s="2"/>
    </row>
    <row r="237" spans="10:10" x14ac:dyDescent="0.3">
      <c r="J237" s="2"/>
    </row>
    <row r="238" spans="10:10" x14ac:dyDescent="0.3">
      <c r="J238" s="2"/>
    </row>
    <row r="239" spans="10:10" x14ac:dyDescent="0.3">
      <c r="J239" s="2"/>
    </row>
    <row r="240" spans="10:10" x14ac:dyDescent="0.3">
      <c r="J240" s="2"/>
    </row>
    <row r="241" spans="10:10" x14ac:dyDescent="0.3">
      <c r="J241" s="2"/>
    </row>
    <row r="242" spans="10:10" x14ac:dyDescent="0.3">
      <c r="J242" s="2"/>
    </row>
    <row r="243" spans="10:10" x14ac:dyDescent="0.3">
      <c r="J243" s="2"/>
    </row>
    <row r="244" spans="10:10" x14ac:dyDescent="0.3">
      <c r="J244" s="2"/>
    </row>
    <row r="245" spans="10:10" x14ac:dyDescent="0.3">
      <c r="J245" s="2"/>
    </row>
    <row r="246" spans="10:10" x14ac:dyDescent="0.3">
      <c r="J246" s="2"/>
    </row>
    <row r="247" spans="10:10" x14ac:dyDescent="0.3">
      <c r="J247" s="2"/>
    </row>
    <row r="248" spans="10:10" x14ac:dyDescent="0.3">
      <c r="J248" s="2"/>
    </row>
    <row r="249" spans="10:10" x14ac:dyDescent="0.3">
      <c r="J249" s="2"/>
    </row>
    <row r="250" spans="10:10" x14ac:dyDescent="0.3">
      <c r="J250" s="2"/>
    </row>
    <row r="251" spans="10:10" x14ac:dyDescent="0.3">
      <c r="J251" s="2"/>
    </row>
    <row r="252" spans="10:10" x14ac:dyDescent="0.3">
      <c r="J252" s="2"/>
    </row>
    <row r="253" spans="10:10" x14ac:dyDescent="0.3">
      <c r="J253" s="2"/>
    </row>
    <row r="254" spans="10:10" x14ac:dyDescent="0.3">
      <c r="J254" s="2"/>
    </row>
    <row r="255" spans="10:10" x14ac:dyDescent="0.3">
      <c r="J255" s="2"/>
    </row>
    <row r="256" spans="10:10" x14ac:dyDescent="0.3">
      <c r="J256" s="2"/>
    </row>
    <row r="257" spans="10:10" x14ac:dyDescent="0.3">
      <c r="J257" s="2"/>
    </row>
    <row r="258" spans="10:10" x14ac:dyDescent="0.3">
      <c r="J258" s="2"/>
    </row>
    <row r="259" spans="10:10" x14ac:dyDescent="0.3">
      <c r="J259" s="2"/>
    </row>
    <row r="260" spans="10:10" x14ac:dyDescent="0.3">
      <c r="J260" s="2"/>
    </row>
    <row r="261" spans="10:10" x14ac:dyDescent="0.3">
      <c r="J261" s="2"/>
    </row>
    <row r="262" spans="10:10" x14ac:dyDescent="0.3">
      <c r="J262" s="2"/>
    </row>
    <row r="263" spans="10:10" x14ac:dyDescent="0.3">
      <c r="J263" s="2"/>
    </row>
    <row r="264" spans="10:10" x14ac:dyDescent="0.3">
      <c r="J264" s="2"/>
    </row>
    <row r="265" spans="10:10" x14ac:dyDescent="0.3">
      <c r="J265" s="2"/>
    </row>
    <row r="266" spans="10:10" x14ac:dyDescent="0.3">
      <c r="J266" s="2"/>
    </row>
    <row r="267" spans="10:10" x14ac:dyDescent="0.3">
      <c r="J267" s="2"/>
    </row>
    <row r="268" spans="10:10" x14ac:dyDescent="0.3">
      <c r="J268" s="2"/>
    </row>
    <row r="269" spans="10:10" x14ac:dyDescent="0.3">
      <c r="J269" s="2"/>
    </row>
    <row r="270" spans="10:10" x14ac:dyDescent="0.3">
      <c r="J270" s="2"/>
    </row>
    <row r="271" spans="10:10" x14ac:dyDescent="0.3">
      <c r="J271" s="2"/>
    </row>
    <row r="272" spans="10:10" x14ac:dyDescent="0.3">
      <c r="J272" s="2"/>
    </row>
    <row r="273" spans="10:10" x14ac:dyDescent="0.3">
      <c r="J273" s="2"/>
    </row>
    <row r="274" spans="10:10" x14ac:dyDescent="0.3">
      <c r="J274" s="2"/>
    </row>
    <row r="275" spans="10:10" x14ac:dyDescent="0.3">
      <c r="J275" s="2"/>
    </row>
    <row r="276" spans="10:10" x14ac:dyDescent="0.3">
      <c r="J276" s="2"/>
    </row>
    <row r="277" spans="10:10" x14ac:dyDescent="0.3">
      <c r="J277" s="2"/>
    </row>
    <row r="278" spans="10:10" x14ac:dyDescent="0.3">
      <c r="J278" s="2"/>
    </row>
    <row r="279" spans="10:10" x14ac:dyDescent="0.3">
      <c r="J279" s="2"/>
    </row>
    <row r="280" spans="10:10" x14ac:dyDescent="0.3">
      <c r="J280" s="2"/>
    </row>
    <row r="281" spans="10:10" x14ac:dyDescent="0.3">
      <c r="J281" s="2"/>
    </row>
    <row r="282" spans="10:10" x14ac:dyDescent="0.3">
      <c r="J282" s="2"/>
    </row>
    <row r="283" spans="10:10" x14ac:dyDescent="0.3">
      <c r="J283" s="2"/>
    </row>
    <row r="284" spans="10:10" x14ac:dyDescent="0.3">
      <c r="J284" s="2"/>
    </row>
    <row r="285" spans="10:10" x14ac:dyDescent="0.3">
      <c r="J285" s="2"/>
    </row>
    <row r="286" spans="10:10" x14ac:dyDescent="0.3">
      <c r="J286" s="2"/>
    </row>
    <row r="287" spans="10:10" x14ac:dyDescent="0.3">
      <c r="J287" s="2"/>
    </row>
    <row r="288" spans="10:10" x14ac:dyDescent="0.3">
      <c r="J288" s="2"/>
    </row>
    <row r="289" spans="10:10" x14ac:dyDescent="0.3">
      <c r="J289" s="2"/>
    </row>
    <row r="290" spans="10:10" x14ac:dyDescent="0.3">
      <c r="J290" s="2"/>
    </row>
    <row r="291" spans="10:10" x14ac:dyDescent="0.3">
      <c r="J291" s="2"/>
    </row>
    <row r="292" spans="10:10" x14ac:dyDescent="0.3">
      <c r="J292" s="2"/>
    </row>
    <row r="293" spans="10:10" x14ac:dyDescent="0.3">
      <c r="J293" s="2"/>
    </row>
    <row r="294" spans="10:10" x14ac:dyDescent="0.3">
      <c r="J294" s="2"/>
    </row>
    <row r="295" spans="10:10" x14ac:dyDescent="0.3">
      <c r="J295" s="2"/>
    </row>
    <row r="296" spans="10:10" x14ac:dyDescent="0.3">
      <c r="J296" s="2"/>
    </row>
    <row r="297" spans="10:10" x14ac:dyDescent="0.3">
      <c r="J297" s="2"/>
    </row>
    <row r="298" spans="10:10" x14ac:dyDescent="0.3">
      <c r="J298" s="2"/>
    </row>
    <row r="299" spans="10:10" x14ac:dyDescent="0.3">
      <c r="J299" s="2"/>
    </row>
    <row r="300" spans="10:10" x14ac:dyDescent="0.3">
      <c r="J300" s="2"/>
    </row>
    <row r="301" spans="10:10" x14ac:dyDescent="0.3">
      <c r="J301" s="2"/>
    </row>
    <row r="302" spans="10:10" x14ac:dyDescent="0.3">
      <c r="J302" s="2"/>
    </row>
    <row r="303" spans="10:10" x14ac:dyDescent="0.3">
      <c r="J303" s="2"/>
    </row>
    <row r="304" spans="10:10" x14ac:dyDescent="0.3">
      <c r="J304" s="2"/>
    </row>
    <row r="305" spans="10:10" x14ac:dyDescent="0.3">
      <c r="J305" s="2"/>
    </row>
    <row r="306" spans="10:10" x14ac:dyDescent="0.3">
      <c r="J306" s="2"/>
    </row>
    <row r="307" spans="10:10" x14ac:dyDescent="0.3">
      <c r="J307" s="2"/>
    </row>
    <row r="308" spans="10:10" x14ac:dyDescent="0.3">
      <c r="J308" s="2"/>
    </row>
    <row r="309" spans="10:10" x14ac:dyDescent="0.3">
      <c r="J309" s="2"/>
    </row>
    <row r="310" spans="10:10" x14ac:dyDescent="0.3">
      <c r="J310" s="2"/>
    </row>
    <row r="311" spans="10:10" x14ac:dyDescent="0.3">
      <c r="J311" s="2"/>
    </row>
    <row r="312" spans="10:10" x14ac:dyDescent="0.3">
      <c r="J312" s="2"/>
    </row>
    <row r="313" spans="10:10" x14ac:dyDescent="0.3">
      <c r="J313" s="2"/>
    </row>
    <row r="314" spans="10:10" x14ac:dyDescent="0.3">
      <c r="J314" s="2"/>
    </row>
    <row r="315" spans="10:10" x14ac:dyDescent="0.3">
      <c r="J315" s="2"/>
    </row>
    <row r="316" spans="10:10" x14ac:dyDescent="0.3">
      <c r="J316" s="2"/>
    </row>
    <row r="317" spans="10:10" x14ac:dyDescent="0.3">
      <c r="J317" s="2"/>
    </row>
    <row r="318" spans="10:10" x14ac:dyDescent="0.3">
      <c r="J318" s="2"/>
    </row>
    <row r="319" spans="10:10" x14ac:dyDescent="0.3">
      <c r="J319" s="2"/>
    </row>
    <row r="320" spans="10:10" x14ac:dyDescent="0.3">
      <c r="J320" s="2"/>
    </row>
    <row r="321" spans="10:10" x14ac:dyDescent="0.3">
      <c r="J321" s="2"/>
    </row>
    <row r="322" spans="10:10" x14ac:dyDescent="0.3">
      <c r="J322" s="2"/>
    </row>
    <row r="323" spans="10:10" x14ac:dyDescent="0.3">
      <c r="J323" s="2"/>
    </row>
    <row r="324" spans="10:10" x14ac:dyDescent="0.3">
      <c r="J324" s="2"/>
    </row>
    <row r="325" spans="10:10" x14ac:dyDescent="0.3">
      <c r="J325" s="2"/>
    </row>
    <row r="326" spans="10:10" x14ac:dyDescent="0.3">
      <c r="J326" s="2"/>
    </row>
    <row r="327" spans="10:10" x14ac:dyDescent="0.3">
      <c r="J327" s="2"/>
    </row>
    <row r="328" spans="10:10" x14ac:dyDescent="0.3">
      <c r="J328" s="2"/>
    </row>
    <row r="329" spans="10:10" x14ac:dyDescent="0.3">
      <c r="J329" s="2"/>
    </row>
    <row r="330" spans="10:10" x14ac:dyDescent="0.3">
      <c r="J330" s="2"/>
    </row>
    <row r="331" spans="10:10" x14ac:dyDescent="0.3">
      <c r="J331" s="2"/>
    </row>
    <row r="332" spans="10:10" x14ac:dyDescent="0.3">
      <c r="J332" s="2"/>
    </row>
    <row r="333" spans="10:10" x14ac:dyDescent="0.3">
      <c r="J333" s="2"/>
    </row>
    <row r="334" spans="10:10" x14ac:dyDescent="0.3">
      <c r="J334" s="2"/>
    </row>
    <row r="335" spans="10:10" x14ac:dyDescent="0.3">
      <c r="J335" s="2"/>
    </row>
    <row r="336" spans="10:10" x14ac:dyDescent="0.3">
      <c r="J336" s="2"/>
    </row>
    <row r="337" spans="10:10" x14ac:dyDescent="0.3">
      <c r="J337" s="2"/>
    </row>
    <row r="338" spans="10:10" x14ac:dyDescent="0.3">
      <c r="J338" s="2"/>
    </row>
    <row r="339" spans="10:10" x14ac:dyDescent="0.3">
      <c r="J339" s="2"/>
    </row>
    <row r="340" spans="10:10" x14ac:dyDescent="0.3">
      <c r="J340" s="2"/>
    </row>
    <row r="341" spans="10:10" x14ac:dyDescent="0.3">
      <c r="J341" s="2"/>
    </row>
    <row r="342" spans="10:10" x14ac:dyDescent="0.3">
      <c r="J342" s="2"/>
    </row>
    <row r="343" spans="10:10" x14ac:dyDescent="0.3">
      <c r="J343" s="2"/>
    </row>
    <row r="344" spans="10:10" x14ac:dyDescent="0.3">
      <c r="J344" s="2"/>
    </row>
    <row r="345" spans="10:10" x14ac:dyDescent="0.3">
      <c r="J345" s="2"/>
    </row>
    <row r="346" spans="10:10" x14ac:dyDescent="0.3">
      <c r="J346" s="2"/>
    </row>
    <row r="347" spans="10:10" x14ac:dyDescent="0.3">
      <c r="J347" s="2"/>
    </row>
    <row r="348" spans="10:10" x14ac:dyDescent="0.3">
      <c r="J348" s="2"/>
    </row>
    <row r="349" spans="10:10" x14ac:dyDescent="0.3">
      <c r="J349" s="2"/>
    </row>
    <row r="350" spans="10:10" x14ac:dyDescent="0.3">
      <c r="J350" s="2"/>
    </row>
    <row r="351" spans="10:10" x14ac:dyDescent="0.3">
      <c r="J351" s="2"/>
    </row>
    <row r="352" spans="10:10" x14ac:dyDescent="0.3">
      <c r="J352" s="2"/>
    </row>
    <row r="353" spans="10:10" x14ac:dyDescent="0.3">
      <c r="J353" s="2"/>
    </row>
    <row r="354" spans="10:10" x14ac:dyDescent="0.3">
      <c r="J354" s="2"/>
    </row>
    <row r="355" spans="10:10" x14ac:dyDescent="0.3">
      <c r="J355" s="2"/>
    </row>
    <row r="356" spans="10:10" x14ac:dyDescent="0.3">
      <c r="J356" s="2"/>
    </row>
    <row r="357" spans="10:10" x14ac:dyDescent="0.3">
      <c r="J357" s="2"/>
    </row>
    <row r="358" spans="10:10" x14ac:dyDescent="0.3">
      <c r="J358" s="2"/>
    </row>
    <row r="359" spans="10:10" x14ac:dyDescent="0.3">
      <c r="J359" s="2"/>
    </row>
    <row r="360" spans="10:10" x14ac:dyDescent="0.3">
      <c r="J360" s="2"/>
    </row>
    <row r="361" spans="10:10" x14ac:dyDescent="0.3">
      <c r="J361" s="2"/>
    </row>
    <row r="362" spans="10:10" x14ac:dyDescent="0.3">
      <c r="J362" s="2"/>
    </row>
    <row r="363" spans="10:10" x14ac:dyDescent="0.3">
      <c r="J363" s="2"/>
    </row>
    <row r="364" spans="10:10" x14ac:dyDescent="0.3">
      <c r="J364" s="2"/>
    </row>
    <row r="365" spans="10:10" x14ac:dyDescent="0.3">
      <c r="J365" s="2"/>
    </row>
    <row r="366" spans="10:10" x14ac:dyDescent="0.3">
      <c r="J366" s="2"/>
    </row>
    <row r="367" spans="10:10" x14ac:dyDescent="0.3">
      <c r="J367" s="2"/>
    </row>
    <row r="368" spans="10:10" x14ac:dyDescent="0.3">
      <c r="J368" s="2"/>
    </row>
    <row r="369" spans="10:10" x14ac:dyDescent="0.3">
      <c r="J369" s="2"/>
    </row>
    <row r="370" spans="10:10" x14ac:dyDescent="0.3">
      <c r="J370" s="2"/>
    </row>
    <row r="371" spans="10:10" x14ac:dyDescent="0.3">
      <c r="J371" s="2"/>
    </row>
    <row r="372" spans="10:10" x14ac:dyDescent="0.3">
      <c r="J372" s="2"/>
    </row>
    <row r="373" spans="10:10" x14ac:dyDescent="0.3">
      <c r="J373" s="2"/>
    </row>
    <row r="374" spans="10:10" x14ac:dyDescent="0.3">
      <c r="J374" s="2"/>
    </row>
    <row r="375" spans="10:10" x14ac:dyDescent="0.3">
      <c r="J375" s="2"/>
    </row>
    <row r="376" spans="10:10" x14ac:dyDescent="0.3">
      <c r="J376" s="2"/>
    </row>
    <row r="377" spans="10:10" x14ac:dyDescent="0.3">
      <c r="J377" s="2"/>
    </row>
    <row r="378" spans="10:10" x14ac:dyDescent="0.3">
      <c r="J378" s="2"/>
    </row>
    <row r="379" spans="10:10" x14ac:dyDescent="0.3">
      <c r="J379" s="2"/>
    </row>
    <row r="380" spans="10:10" x14ac:dyDescent="0.3">
      <c r="J380" s="2"/>
    </row>
    <row r="381" spans="10:10" x14ac:dyDescent="0.3">
      <c r="J381" s="2"/>
    </row>
    <row r="382" spans="10:10" x14ac:dyDescent="0.3">
      <c r="J382" s="2"/>
    </row>
    <row r="383" spans="10:10" x14ac:dyDescent="0.3">
      <c r="J383" s="2"/>
    </row>
    <row r="384" spans="10:10" x14ac:dyDescent="0.3">
      <c r="J384" s="2"/>
    </row>
    <row r="385" spans="10:10" x14ac:dyDescent="0.3">
      <c r="J385" s="2"/>
    </row>
    <row r="386" spans="10:10" x14ac:dyDescent="0.3">
      <c r="J386" s="2"/>
    </row>
    <row r="387" spans="10:10" x14ac:dyDescent="0.3">
      <c r="J387" s="2"/>
    </row>
    <row r="388" spans="10:10" x14ac:dyDescent="0.3">
      <c r="J388" s="2"/>
    </row>
    <row r="389" spans="10:10" x14ac:dyDescent="0.3">
      <c r="J389" s="2"/>
    </row>
    <row r="390" spans="10:10" x14ac:dyDescent="0.3">
      <c r="J390" s="2"/>
    </row>
    <row r="391" spans="10:10" x14ac:dyDescent="0.3">
      <c r="J391" s="2"/>
    </row>
    <row r="392" spans="10:10" x14ac:dyDescent="0.3">
      <c r="J392" s="2"/>
    </row>
    <row r="393" spans="10:10" x14ac:dyDescent="0.3">
      <c r="J393" s="2"/>
    </row>
    <row r="394" spans="10:10" x14ac:dyDescent="0.3">
      <c r="J394" s="2"/>
    </row>
    <row r="395" spans="10:10" x14ac:dyDescent="0.3">
      <c r="J395" s="2"/>
    </row>
    <row r="396" spans="10:10" x14ac:dyDescent="0.3">
      <c r="J396" s="2"/>
    </row>
    <row r="397" spans="10:10" x14ac:dyDescent="0.3">
      <c r="J397" s="2"/>
    </row>
    <row r="398" spans="10:10" x14ac:dyDescent="0.3">
      <c r="J398" s="2"/>
    </row>
    <row r="399" spans="10:10" x14ac:dyDescent="0.3">
      <c r="J399" s="2"/>
    </row>
    <row r="400" spans="10:10" x14ac:dyDescent="0.3">
      <c r="J400" s="2"/>
    </row>
    <row r="401" spans="10:10" x14ac:dyDescent="0.3">
      <c r="J401" s="2"/>
    </row>
    <row r="402" spans="10:10" x14ac:dyDescent="0.3">
      <c r="J402" s="2"/>
    </row>
    <row r="403" spans="10:10" x14ac:dyDescent="0.3">
      <c r="J403" s="2"/>
    </row>
    <row r="404" spans="10:10" x14ac:dyDescent="0.3">
      <c r="J404" s="2"/>
    </row>
    <row r="405" spans="10:10" x14ac:dyDescent="0.3">
      <c r="J405" s="2"/>
    </row>
    <row r="406" spans="10:10" x14ac:dyDescent="0.3">
      <c r="J406" s="2"/>
    </row>
    <row r="407" spans="10:10" x14ac:dyDescent="0.3">
      <c r="J407" s="2"/>
    </row>
    <row r="408" spans="10:10" x14ac:dyDescent="0.3">
      <c r="J408" s="2"/>
    </row>
    <row r="409" spans="10:10" x14ac:dyDescent="0.3">
      <c r="J409" s="2"/>
    </row>
    <row r="410" spans="10:10" x14ac:dyDescent="0.3">
      <c r="J410" s="2"/>
    </row>
    <row r="411" spans="10:10" x14ac:dyDescent="0.3">
      <c r="J411" s="2"/>
    </row>
    <row r="412" spans="10:10" x14ac:dyDescent="0.3">
      <c r="J412" s="2"/>
    </row>
    <row r="413" spans="10:10" x14ac:dyDescent="0.3">
      <c r="J413" s="2"/>
    </row>
    <row r="414" spans="10:10" x14ac:dyDescent="0.3">
      <c r="J414" s="2"/>
    </row>
    <row r="415" spans="10:10" x14ac:dyDescent="0.3">
      <c r="J415" s="2"/>
    </row>
    <row r="416" spans="10:10" x14ac:dyDescent="0.3">
      <c r="J416" s="2"/>
    </row>
    <row r="417" spans="10:10" x14ac:dyDescent="0.3">
      <c r="J417" s="2"/>
    </row>
    <row r="418" spans="10:10" x14ac:dyDescent="0.3">
      <c r="J418" s="2"/>
    </row>
    <row r="419" spans="10:10" x14ac:dyDescent="0.3">
      <c r="J419" s="2"/>
    </row>
    <row r="420" spans="10:10" x14ac:dyDescent="0.3">
      <c r="J420" s="2"/>
    </row>
    <row r="421" spans="10:10" x14ac:dyDescent="0.3">
      <c r="J421" s="2"/>
    </row>
    <row r="422" spans="10:10" x14ac:dyDescent="0.3">
      <c r="J422" s="2"/>
    </row>
    <row r="423" spans="10:10" x14ac:dyDescent="0.3">
      <c r="J423" s="2"/>
    </row>
    <row r="424" spans="10:10" x14ac:dyDescent="0.3">
      <c r="J424" s="2"/>
    </row>
    <row r="425" spans="10:10" x14ac:dyDescent="0.3">
      <c r="J425" s="2"/>
    </row>
    <row r="426" spans="10:10" x14ac:dyDescent="0.3">
      <c r="J426" s="2"/>
    </row>
    <row r="427" spans="10:10" x14ac:dyDescent="0.3">
      <c r="J427" s="2"/>
    </row>
    <row r="428" spans="10:10" x14ac:dyDescent="0.3">
      <c r="J428" s="2"/>
    </row>
    <row r="429" spans="10:10" x14ac:dyDescent="0.3">
      <c r="J429" s="2"/>
    </row>
    <row r="430" spans="10:10" x14ac:dyDescent="0.3">
      <c r="J430" s="2"/>
    </row>
    <row r="431" spans="10:10" x14ac:dyDescent="0.3">
      <c r="J431" s="2"/>
    </row>
    <row r="432" spans="10:10" x14ac:dyDescent="0.3">
      <c r="J432" s="2"/>
    </row>
    <row r="433" spans="10:10" x14ac:dyDescent="0.3">
      <c r="J433" s="2"/>
    </row>
    <row r="434" spans="10:10" x14ac:dyDescent="0.3">
      <c r="J434" s="2"/>
    </row>
    <row r="435" spans="10:10" x14ac:dyDescent="0.3">
      <c r="J435" s="2"/>
    </row>
    <row r="436" spans="10:10" x14ac:dyDescent="0.3">
      <c r="J436" s="2"/>
    </row>
    <row r="437" spans="10:10" x14ac:dyDescent="0.3">
      <c r="J437" s="2"/>
    </row>
    <row r="438" spans="10:10" x14ac:dyDescent="0.3">
      <c r="J438" s="2"/>
    </row>
    <row r="439" spans="10:10" x14ac:dyDescent="0.3">
      <c r="J439" s="2"/>
    </row>
    <row r="440" spans="10:10" x14ac:dyDescent="0.3">
      <c r="J440" s="2"/>
    </row>
    <row r="441" spans="10:10" x14ac:dyDescent="0.3">
      <c r="J441" s="2"/>
    </row>
    <row r="442" spans="10:10" x14ac:dyDescent="0.3">
      <c r="J442" s="2"/>
    </row>
    <row r="443" spans="10:10" x14ac:dyDescent="0.3">
      <c r="J443" s="2"/>
    </row>
    <row r="444" spans="10:10" x14ac:dyDescent="0.3">
      <c r="J444" s="2"/>
    </row>
    <row r="445" spans="10:10" x14ac:dyDescent="0.3">
      <c r="J445" s="2"/>
    </row>
    <row r="446" spans="10:10" x14ac:dyDescent="0.3">
      <c r="J446" s="2"/>
    </row>
    <row r="447" spans="10:10" x14ac:dyDescent="0.3">
      <c r="J447" s="2"/>
    </row>
    <row r="448" spans="10:10" x14ac:dyDescent="0.3">
      <c r="J448" s="2"/>
    </row>
    <row r="449" spans="10:10" x14ac:dyDescent="0.3">
      <c r="J449" s="2"/>
    </row>
    <row r="450" spans="10:10" x14ac:dyDescent="0.3">
      <c r="J450" s="2"/>
    </row>
    <row r="451" spans="10:10" x14ac:dyDescent="0.3">
      <c r="J451" s="2"/>
    </row>
    <row r="452" spans="10:10" x14ac:dyDescent="0.3">
      <c r="J452" s="2"/>
    </row>
    <row r="453" spans="10:10" x14ac:dyDescent="0.3">
      <c r="J453" s="2"/>
    </row>
    <row r="454" spans="10:10" x14ac:dyDescent="0.3">
      <c r="J454" s="2"/>
    </row>
    <row r="455" spans="10:10" x14ac:dyDescent="0.3">
      <c r="J455" s="2"/>
    </row>
    <row r="456" spans="10:10" x14ac:dyDescent="0.3">
      <c r="J456" s="2"/>
    </row>
    <row r="457" spans="10:10" x14ac:dyDescent="0.3">
      <c r="J457" s="2"/>
    </row>
    <row r="458" spans="10:10" x14ac:dyDescent="0.3">
      <c r="J458" s="2"/>
    </row>
    <row r="459" spans="10:10" x14ac:dyDescent="0.3">
      <c r="J459" s="2"/>
    </row>
    <row r="460" spans="10:10" x14ac:dyDescent="0.3">
      <c r="J460" s="2"/>
    </row>
    <row r="461" spans="10:10" x14ac:dyDescent="0.3">
      <c r="J461" s="2"/>
    </row>
    <row r="462" spans="10:10" x14ac:dyDescent="0.3">
      <c r="J462" s="2"/>
    </row>
    <row r="463" spans="10:10" x14ac:dyDescent="0.3">
      <c r="J463" s="2"/>
    </row>
    <row r="464" spans="10:10" x14ac:dyDescent="0.3">
      <c r="J464" s="2"/>
    </row>
    <row r="465" spans="10:10" x14ac:dyDescent="0.3">
      <c r="J465" s="2"/>
    </row>
    <row r="466" spans="10:10" x14ac:dyDescent="0.3">
      <c r="J466" s="2"/>
    </row>
    <row r="467" spans="10:10" x14ac:dyDescent="0.3">
      <c r="J467" s="2"/>
    </row>
    <row r="468" spans="10:10" x14ac:dyDescent="0.3">
      <c r="J468" s="2"/>
    </row>
    <row r="469" spans="10:10" x14ac:dyDescent="0.3">
      <c r="J469" s="2"/>
    </row>
    <row r="470" spans="10:10" x14ac:dyDescent="0.3">
      <c r="J470" s="2"/>
    </row>
    <row r="471" spans="10:10" x14ac:dyDescent="0.3">
      <c r="J471" s="2"/>
    </row>
    <row r="472" spans="10:10" x14ac:dyDescent="0.3">
      <c r="J472" s="2"/>
    </row>
    <row r="473" spans="10:10" x14ac:dyDescent="0.3">
      <c r="J473" s="2"/>
    </row>
    <row r="474" spans="10:10" x14ac:dyDescent="0.3">
      <c r="J474" s="2"/>
    </row>
    <row r="475" spans="10:10" x14ac:dyDescent="0.3">
      <c r="J475" s="2"/>
    </row>
    <row r="476" spans="10:10" x14ac:dyDescent="0.3">
      <c r="J476" s="2"/>
    </row>
    <row r="477" spans="10:10" x14ac:dyDescent="0.3">
      <c r="J477" s="2"/>
    </row>
    <row r="478" spans="10:10" x14ac:dyDescent="0.3">
      <c r="J478" s="2"/>
    </row>
    <row r="479" spans="10:10" x14ac:dyDescent="0.3">
      <c r="J479" s="2"/>
    </row>
    <row r="480" spans="10:10" x14ac:dyDescent="0.3">
      <c r="J480" s="2"/>
    </row>
    <row r="481" spans="10:10" x14ac:dyDescent="0.3">
      <c r="J481" s="2"/>
    </row>
    <row r="482" spans="10:10" x14ac:dyDescent="0.3">
      <c r="J482" s="2"/>
    </row>
    <row r="483" spans="10:10" x14ac:dyDescent="0.3">
      <c r="J483" s="2"/>
    </row>
    <row r="484" spans="10:10" x14ac:dyDescent="0.3">
      <c r="J484" s="2"/>
    </row>
    <row r="485" spans="10:10" x14ac:dyDescent="0.3">
      <c r="J485" s="2"/>
    </row>
    <row r="486" spans="10:10" x14ac:dyDescent="0.3">
      <c r="J486" s="2"/>
    </row>
  </sheetData>
  <protectedRanges>
    <protectedRange sqref="D1" name="범위2"/>
  </protectedRanges>
  <mergeCells count="47">
    <mergeCell ref="A1:C1"/>
    <mergeCell ref="A3:B3"/>
    <mergeCell ref="A4:D7"/>
    <mergeCell ref="A8:A31"/>
    <mergeCell ref="A32:A39"/>
    <mergeCell ref="A40:D40"/>
    <mergeCell ref="A41:D41"/>
    <mergeCell ref="B8:D8"/>
    <mergeCell ref="B12:D12"/>
    <mergeCell ref="B16:B17"/>
    <mergeCell ref="B18:B19"/>
    <mergeCell ref="B20:D20"/>
    <mergeCell ref="B21:B27"/>
    <mergeCell ref="B31:D31"/>
    <mergeCell ref="B32:D32"/>
    <mergeCell ref="B33:D33"/>
    <mergeCell ref="B34:D34"/>
    <mergeCell ref="B35:B38"/>
    <mergeCell ref="B39:D39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35:D35"/>
    <mergeCell ref="C36:C38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95" priority="305" operator="equal">
      <formula>0</formula>
    </cfRule>
  </conditionalFormatting>
  <conditionalFormatting sqref="">
    <cfRule type="cellIs" dxfId="194" priority="312" operator="equal">
      <formula>0</formula>
    </cfRule>
  </conditionalFormatting>
  <conditionalFormatting sqref="">
    <cfRule type="cellIs" dxfId="193" priority="313" operator="greaterThan">
      <formula>8</formula>
    </cfRule>
  </conditionalFormatting>
  <conditionalFormatting sqref="E8">
    <cfRule type="cellIs" dxfId="195" priority="4" operator="equal">
      <formula>0</formula>
    </cfRule>
  </conditionalFormatting>
  <conditionalFormatting sqref="E9">
    <cfRule type="cellIs" dxfId="195" priority="5" operator="equal">
      <formula>0</formula>
    </cfRule>
  </conditionalFormatting>
  <conditionalFormatting sqref="E10">
    <cfRule type="cellIs" dxfId="195" priority="6" operator="equal">
      <formula>0</formula>
    </cfRule>
  </conditionalFormatting>
  <conditionalFormatting sqref="E11">
    <cfRule type="cellIs" dxfId="195" priority="7" operator="equal">
      <formula>0</formula>
    </cfRule>
  </conditionalFormatting>
  <conditionalFormatting sqref="E12">
    <cfRule type="cellIs" dxfId="195" priority="8" operator="equal">
      <formula>0</formula>
    </cfRule>
  </conditionalFormatting>
  <conditionalFormatting sqref="E13">
    <cfRule type="cellIs" dxfId="195" priority="9" operator="equal">
      <formula>0</formula>
    </cfRule>
  </conditionalFormatting>
  <conditionalFormatting sqref="E14">
    <cfRule type="cellIs" dxfId="195" priority="10" operator="equal">
      <formula>0</formula>
    </cfRule>
  </conditionalFormatting>
  <conditionalFormatting sqref="E15">
    <cfRule type="cellIs" dxfId="195" priority="11" operator="equal">
      <formula>0</formula>
    </cfRule>
  </conditionalFormatting>
  <conditionalFormatting sqref="E16">
    <cfRule type="cellIs" dxfId="195" priority="12" operator="equal">
      <formula>0</formula>
    </cfRule>
  </conditionalFormatting>
  <conditionalFormatting sqref="E17">
    <cfRule type="cellIs" dxfId="195" priority="13" operator="equal">
      <formula>0</formula>
    </cfRule>
  </conditionalFormatting>
  <conditionalFormatting sqref="E18">
    <cfRule type="cellIs" dxfId="195" priority="14" operator="equal">
      <formula>0</formula>
    </cfRule>
  </conditionalFormatting>
  <conditionalFormatting sqref="E19">
    <cfRule type="cellIs" dxfId="195" priority="15" operator="equal">
      <formula>0</formula>
    </cfRule>
  </conditionalFormatting>
  <conditionalFormatting sqref="E20">
    <cfRule type="cellIs" dxfId="195" priority="16" operator="equal">
      <formula>0</formula>
    </cfRule>
  </conditionalFormatting>
  <conditionalFormatting sqref="E21">
    <cfRule type="cellIs" dxfId="195" priority="17" operator="equal">
      <formula>0</formula>
    </cfRule>
  </conditionalFormatting>
  <conditionalFormatting sqref="E22">
    <cfRule type="cellIs" dxfId="195" priority="18" operator="equal">
      <formula>0</formula>
    </cfRule>
  </conditionalFormatting>
  <conditionalFormatting sqref="E23">
    <cfRule type="cellIs" dxfId="195" priority="19" operator="equal">
      <formula>0</formula>
    </cfRule>
  </conditionalFormatting>
  <conditionalFormatting sqref="E24">
    <cfRule type="cellIs" dxfId="195" priority="20" operator="equal">
      <formula>0</formula>
    </cfRule>
  </conditionalFormatting>
  <conditionalFormatting sqref="E25">
    <cfRule type="cellIs" dxfId="195" priority="21" operator="equal">
      <formula>0</formula>
    </cfRule>
  </conditionalFormatting>
  <conditionalFormatting sqref="E26">
    <cfRule type="cellIs" dxfId="195" priority="22" operator="equal">
      <formula>0</formula>
    </cfRule>
  </conditionalFormatting>
  <conditionalFormatting sqref="E27">
    <cfRule type="cellIs" dxfId="195" priority="23" operator="equal">
      <formula>0</formula>
    </cfRule>
  </conditionalFormatting>
  <conditionalFormatting sqref="E28">
    <cfRule type="cellIs" dxfId="195" priority="24" operator="equal">
      <formula>0</formula>
    </cfRule>
  </conditionalFormatting>
  <conditionalFormatting sqref="E29">
    <cfRule type="cellIs" dxfId="195" priority="25" operator="equal">
      <formula>0</formula>
    </cfRule>
  </conditionalFormatting>
  <conditionalFormatting sqref="E30">
    <cfRule type="cellIs" dxfId="195" priority="26" operator="equal">
      <formula>0</formula>
    </cfRule>
  </conditionalFormatting>
  <conditionalFormatting sqref="E32">
    <cfRule type="cellIs" dxfId="194" priority="27" operator="equal">
      <formula>0</formula>
    </cfRule>
  </conditionalFormatting>
  <conditionalFormatting sqref="E33">
    <cfRule type="cellIs" dxfId="194" priority="28" operator="equal">
      <formula>0</formula>
    </cfRule>
  </conditionalFormatting>
  <conditionalFormatting sqref="E34">
    <cfRule type="cellIs" dxfId="194" priority="29" operator="equal">
      <formula>0</formula>
    </cfRule>
  </conditionalFormatting>
  <conditionalFormatting sqref="E35">
    <cfRule type="cellIs" dxfId="194" priority="30" operator="equal">
      <formula>0</formula>
    </cfRule>
  </conditionalFormatting>
  <conditionalFormatting sqref="E36">
    <cfRule type="cellIs" dxfId="194" priority="31" operator="equal">
      <formula>0</formula>
    </cfRule>
  </conditionalFormatting>
  <conditionalFormatting sqref="E37">
    <cfRule type="cellIs" dxfId="194" priority="32" operator="equal">
      <formula>0</formula>
    </cfRule>
  </conditionalFormatting>
  <conditionalFormatting sqref="E38">
    <cfRule type="cellIs" dxfId="194" priority="33" operator="equal">
      <formula>0</formula>
    </cfRule>
  </conditionalFormatting>
  <conditionalFormatting sqref="E41">
    <cfRule type="cellIs" dxfId="193" priority="34" operator="greaterThan">
      <formula>8</formula>
    </cfRule>
  </conditionalFormatting>
  <conditionalFormatting sqref="F8">
    <cfRule type="cellIs" dxfId="195" priority="35" operator="equal">
      <formula>0</formula>
    </cfRule>
  </conditionalFormatting>
  <conditionalFormatting sqref="F9">
    <cfRule type="cellIs" dxfId="195" priority="36" operator="equal">
      <formula>0</formula>
    </cfRule>
  </conditionalFormatting>
  <conditionalFormatting sqref="F10">
    <cfRule type="cellIs" dxfId="195" priority="37" operator="equal">
      <formula>0</formula>
    </cfRule>
  </conditionalFormatting>
  <conditionalFormatting sqref="F11">
    <cfRule type="cellIs" dxfId="195" priority="38" operator="equal">
      <formula>0</formula>
    </cfRule>
  </conditionalFormatting>
  <conditionalFormatting sqref="F12">
    <cfRule type="cellIs" dxfId="195" priority="39" operator="equal">
      <formula>0</formula>
    </cfRule>
  </conditionalFormatting>
  <conditionalFormatting sqref="F13">
    <cfRule type="cellIs" dxfId="195" priority="40" operator="equal">
      <formula>0</formula>
    </cfRule>
  </conditionalFormatting>
  <conditionalFormatting sqref="F14">
    <cfRule type="cellIs" dxfId="195" priority="41" operator="equal">
      <formula>0</formula>
    </cfRule>
  </conditionalFormatting>
  <conditionalFormatting sqref="F15">
    <cfRule type="cellIs" dxfId="195" priority="42" operator="equal">
      <formula>0</formula>
    </cfRule>
  </conditionalFormatting>
  <conditionalFormatting sqref="F16">
    <cfRule type="cellIs" dxfId="195" priority="43" operator="equal">
      <formula>0</formula>
    </cfRule>
  </conditionalFormatting>
  <conditionalFormatting sqref="F17">
    <cfRule type="cellIs" dxfId="195" priority="44" operator="equal">
      <formula>0</formula>
    </cfRule>
  </conditionalFormatting>
  <conditionalFormatting sqref="F18">
    <cfRule type="cellIs" dxfId="195" priority="45" operator="equal">
      <formula>0</formula>
    </cfRule>
  </conditionalFormatting>
  <conditionalFormatting sqref="F19">
    <cfRule type="cellIs" dxfId="195" priority="46" operator="equal">
      <formula>0</formula>
    </cfRule>
  </conditionalFormatting>
  <conditionalFormatting sqref="F20">
    <cfRule type="cellIs" dxfId="195" priority="47" operator="equal">
      <formula>0</formula>
    </cfRule>
  </conditionalFormatting>
  <conditionalFormatting sqref="F21">
    <cfRule type="cellIs" dxfId="195" priority="48" operator="equal">
      <formula>0</formula>
    </cfRule>
  </conditionalFormatting>
  <conditionalFormatting sqref="F22">
    <cfRule type="cellIs" dxfId="195" priority="49" operator="equal">
      <formula>0</formula>
    </cfRule>
  </conditionalFormatting>
  <conditionalFormatting sqref="F23">
    <cfRule type="cellIs" dxfId="195" priority="50" operator="equal">
      <formula>0</formula>
    </cfRule>
  </conditionalFormatting>
  <conditionalFormatting sqref="F24">
    <cfRule type="cellIs" dxfId="195" priority="51" operator="equal">
      <formula>0</formula>
    </cfRule>
  </conditionalFormatting>
  <conditionalFormatting sqref="F25">
    <cfRule type="cellIs" dxfId="195" priority="52" operator="equal">
      <formula>0</formula>
    </cfRule>
  </conditionalFormatting>
  <conditionalFormatting sqref="F26">
    <cfRule type="cellIs" dxfId="195" priority="53" operator="equal">
      <formula>0</formula>
    </cfRule>
  </conditionalFormatting>
  <conditionalFormatting sqref="F27">
    <cfRule type="cellIs" dxfId="195" priority="54" operator="equal">
      <formula>0</formula>
    </cfRule>
  </conditionalFormatting>
  <conditionalFormatting sqref="F28">
    <cfRule type="cellIs" dxfId="195" priority="55" operator="equal">
      <formula>0</formula>
    </cfRule>
  </conditionalFormatting>
  <conditionalFormatting sqref="F29">
    <cfRule type="cellIs" dxfId="195" priority="56" operator="equal">
      <formula>0</formula>
    </cfRule>
  </conditionalFormatting>
  <conditionalFormatting sqref="F30">
    <cfRule type="cellIs" dxfId="195" priority="57" operator="equal">
      <formula>0</formula>
    </cfRule>
  </conditionalFormatting>
  <conditionalFormatting sqref="F32">
    <cfRule type="cellIs" dxfId="194" priority="58" operator="equal">
      <formula>0</formula>
    </cfRule>
  </conditionalFormatting>
  <conditionalFormatting sqref="F33">
    <cfRule type="cellIs" dxfId="194" priority="59" operator="equal">
      <formula>0</formula>
    </cfRule>
  </conditionalFormatting>
  <conditionalFormatting sqref="F34">
    <cfRule type="cellIs" dxfId="194" priority="60" operator="equal">
      <formula>0</formula>
    </cfRule>
  </conditionalFormatting>
  <conditionalFormatting sqref="F35">
    <cfRule type="cellIs" dxfId="194" priority="61" operator="equal">
      <formula>0</formula>
    </cfRule>
  </conditionalFormatting>
  <conditionalFormatting sqref="F36">
    <cfRule type="cellIs" dxfId="194" priority="62" operator="equal">
      <formula>0</formula>
    </cfRule>
  </conditionalFormatting>
  <conditionalFormatting sqref="F37">
    <cfRule type="cellIs" dxfId="194" priority="63" operator="equal">
      <formula>0</formula>
    </cfRule>
  </conditionalFormatting>
  <conditionalFormatting sqref="F38">
    <cfRule type="cellIs" dxfId="194" priority="64" operator="equal">
      <formula>0</formula>
    </cfRule>
  </conditionalFormatting>
  <conditionalFormatting sqref="F41">
    <cfRule type="cellIs" dxfId="193" priority="65" operator="greaterThan">
      <formula>8</formula>
    </cfRule>
  </conditionalFormatting>
  <conditionalFormatting sqref="G8">
    <cfRule type="cellIs" dxfId="195" priority="66" operator="equal">
      <formula>0</formula>
    </cfRule>
  </conditionalFormatting>
  <conditionalFormatting sqref="G9">
    <cfRule type="cellIs" dxfId="195" priority="67" operator="equal">
      <formula>0</formula>
    </cfRule>
  </conditionalFormatting>
  <conditionalFormatting sqref="G10">
    <cfRule type="cellIs" dxfId="195" priority="68" operator="equal">
      <formula>0</formula>
    </cfRule>
  </conditionalFormatting>
  <conditionalFormatting sqref="G11">
    <cfRule type="cellIs" dxfId="195" priority="69" operator="equal">
      <formula>0</formula>
    </cfRule>
  </conditionalFormatting>
  <conditionalFormatting sqref="G12">
    <cfRule type="cellIs" dxfId="195" priority="70" operator="equal">
      <formula>0</formula>
    </cfRule>
  </conditionalFormatting>
  <conditionalFormatting sqref="G13">
    <cfRule type="cellIs" dxfId="195" priority="71" operator="equal">
      <formula>0</formula>
    </cfRule>
  </conditionalFormatting>
  <conditionalFormatting sqref="G14">
    <cfRule type="cellIs" dxfId="195" priority="72" operator="equal">
      <formula>0</formula>
    </cfRule>
  </conditionalFormatting>
  <conditionalFormatting sqref="G15">
    <cfRule type="cellIs" dxfId="195" priority="73" operator="equal">
      <formula>0</formula>
    </cfRule>
  </conditionalFormatting>
  <conditionalFormatting sqref="G16">
    <cfRule type="cellIs" dxfId="195" priority="74" operator="equal">
      <formula>0</formula>
    </cfRule>
  </conditionalFormatting>
  <conditionalFormatting sqref="G17">
    <cfRule type="cellIs" dxfId="195" priority="75" operator="equal">
      <formula>0</formula>
    </cfRule>
  </conditionalFormatting>
  <conditionalFormatting sqref="G18">
    <cfRule type="cellIs" dxfId="195" priority="76" operator="equal">
      <formula>0</formula>
    </cfRule>
  </conditionalFormatting>
  <conditionalFormatting sqref="G19">
    <cfRule type="cellIs" dxfId="195" priority="77" operator="equal">
      <formula>0</formula>
    </cfRule>
  </conditionalFormatting>
  <conditionalFormatting sqref="G20">
    <cfRule type="cellIs" dxfId="195" priority="78" operator="equal">
      <formula>0</formula>
    </cfRule>
  </conditionalFormatting>
  <conditionalFormatting sqref="G21">
    <cfRule type="cellIs" dxfId="195" priority="79" operator="equal">
      <formula>0</formula>
    </cfRule>
  </conditionalFormatting>
  <conditionalFormatting sqref="G22">
    <cfRule type="cellIs" dxfId="195" priority="80" operator="equal">
      <formula>0</formula>
    </cfRule>
  </conditionalFormatting>
  <conditionalFormatting sqref="G23">
    <cfRule type="cellIs" dxfId="195" priority="81" operator="equal">
      <formula>0</formula>
    </cfRule>
  </conditionalFormatting>
  <conditionalFormatting sqref="G24">
    <cfRule type="cellIs" dxfId="195" priority="82" operator="equal">
      <formula>0</formula>
    </cfRule>
  </conditionalFormatting>
  <conditionalFormatting sqref="G25">
    <cfRule type="cellIs" dxfId="195" priority="83" operator="equal">
      <formula>0</formula>
    </cfRule>
  </conditionalFormatting>
  <conditionalFormatting sqref="G26">
    <cfRule type="cellIs" dxfId="195" priority="84" operator="equal">
      <formula>0</formula>
    </cfRule>
  </conditionalFormatting>
  <conditionalFormatting sqref="G27">
    <cfRule type="cellIs" dxfId="195" priority="85" operator="equal">
      <formula>0</formula>
    </cfRule>
  </conditionalFormatting>
  <conditionalFormatting sqref="G28">
    <cfRule type="cellIs" dxfId="195" priority="86" operator="equal">
      <formula>0</formula>
    </cfRule>
  </conditionalFormatting>
  <conditionalFormatting sqref="G29">
    <cfRule type="cellIs" dxfId="195" priority="87" operator="equal">
      <formula>0</formula>
    </cfRule>
  </conditionalFormatting>
  <conditionalFormatting sqref="G30">
    <cfRule type="cellIs" dxfId="195" priority="88" operator="equal">
      <formula>0</formula>
    </cfRule>
  </conditionalFormatting>
  <conditionalFormatting sqref="G32">
    <cfRule type="cellIs" dxfId="194" priority="89" operator="equal">
      <formula>0</formula>
    </cfRule>
  </conditionalFormatting>
  <conditionalFormatting sqref="G33">
    <cfRule type="cellIs" dxfId="194" priority="90" operator="equal">
      <formula>0</formula>
    </cfRule>
  </conditionalFormatting>
  <conditionalFormatting sqref="G34">
    <cfRule type="cellIs" dxfId="194" priority="91" operator="equal">
      <formula>0</formula>
    </cfRule>
  </conditionalFormatting>
  <conditionalFormatting sqref="G35">
    <cfRule type="cellIs" dxfId="194" priority="92" operator="equal">
      <formula>0</formula>
    </cfRule>
  </conditionalFormatting>
  <conditionalFormatting sqref="G36">
    <cfRule type="cellIs" dxfId="194" priority="93" operator="equal">
      <formula>0</formula>
    </cfRule>
  </conditionalFormatting>
  <conditionalFormatting sqref="G37">
    <cfRule type="cellIs" dxfId="194" priority="94" operator="equal">
      <formula>0</formula>
    </cfRule>
  </conditionalFormatting>
  <conditionalFormatting sqref="G38">
    <cfRule type="cellIs" dxfId="194" priority="95" operator="equal">
      <formula>0</formula>
    </cfRule>
  </conditionalFormatting>
  <conditionalFormatting sqref="G41">
    <cfRule type="cellIs" dxfId="193" priority="96" operator="greaterThan">
      <formula>8</formula>
    </cfRule>
  </conditionalFormatting>
  <conditionalFormatting sqref="H8">
    <cfRule type="cellIs" dxfId="195" priority="97" operator="equal">
      <formula>0</formula>
    </cfRule>
  </conditionalFormatting>
  <conditionalFormatting sqref="H9">
    <cfRule type="cellIs" dxfId="195" priority="98" operator="equal">
      <formula>0</formula>
    </cfRule>
  </conditionalFormatting>
  <conditionalFormatting sqref="H10">
    <cfRule type="cellIs" dxfId="195" priority="99" operator="equal">
      <formula>0</formula>
    </cfRule>
  </conditionalFormatting>
  <conditionalFormatting sqref="H11">
    <cfRule type="cellIs" dxfId="195" priority="100" operator="equal">
      <formula>0</formula>
    </cfRule>
  </conditionalFormatting>
  <conditionalFormatting sqref="H12">
    <cfRule type="cellIs" dxfId="195" priority="101" operator="equal">
      <formula>0</formula>
    </cfRule>
  </conditionalFormatting>
  <conditionalFormatting sqref="H13">
    <cfRule type="cellIs" dxfId="195" priority="102" operator="equal">
      <formula>0</formula>
    </cfRule>
  </conditionalFormatting>
  <conditionalFormatting sqref="H14">
    <cfRule type="cellIs" dxfId="195" priority="103" operator="equal">
      <formula>0</formula>
    </cfRule>
  </conditionalFormatting>
  <conditionalFormatting sqref="H15">
    <cfRule type="cellIs" dxfId="195" priority="104" operator="equal">
      <formula>0</formula>
    </cfRule>
  </conditionalFormatting>
  <conditionalFormatting sqref="H16">
    <cfRule type="cellIs" dxfId="195" priority="105" operator="equal">
      <formula>0</formula>
    </cfRule>
  </conditionalFormatting>
  <conditionalFormatting sqref="H17">
    <cfRule type="cellIs" dxfId="195" priority="106" operator="equal">
      <formula>0</formula>
    </cfRule>
  </conditionalFormatting>
  <conditionalFormatting sqref="H18">
    <cfRule type="cellIs" dxfId="195" priority="107" operator="equal">
      <formula>0</formula>
    </cfRule>
  </conditionalFormatting>
  <conditionalFormatting sqref="H19">
    <cfRule type="cellIs" dxfId="195" priority="108" operator="equal">
      <formula>0</formula>
    </cfRule>
  </conditionalFormatting>
  <conditionalFormatting sqref="H20">
    <cfRule type="cellIs" dxfId="195" priority="109" operator="equal">
      <formula>0</formula>
    </cfRule>
  </conditionalFormatting>
  <conditionalFormatting sqref="H21">
    <cfRule type="cellIs" dxfId="195" priority="110" operator="equal">
      <formula>0</formula>
    </cfRule>
  </conditionalFormatting>
  <conditionalFormatting sqref="H22">
    <cfRule type="cellIs" dxfId="195" priority="111" operator="equal">
      <formula>0</formula>
    </cfRule>
  </conditionalFormatting>
  <conditionalFormatting sqref="H23">
    <cfRule type="cellIs" dxfId="195" priority="112" operator="equal">
      <formula>0</formula>
    </cfRule>
  </conditionalFormatting>
  <conditionalFormatting sqref="H24">
    <cfRule type="cellIs" dxfId="195" priority="113" operator="equal">
      <formula>0</formula>
    </cfRule>
  </conditionalFormatting>
  <conditionalFormatting sqref="H25">
    <cfRule type="cellIs" dxfId="195" priority="114" operator="equal">
      <formula>0</formula>
    </cfRule>
  </conditionalFormatting>
  <conditionalFormatting sqref="H26">
    <cfRule type="cellIs" dxfId="195" priority="115" operator="equal">
      <formula>0</formula>
    </cfRule>
  </conditionalFormatting>
  <conditionalFormatting sqref="H27">
    <cfRule type="cellIs" dxfId="195" priority="116" operator="equal">
      <formula>0</formula>
    </cfRule>
  </conditionalFormatting>
  <conditionalFormatting sqref="H28">
    <cfRule type="cellIs" dxfId="195" priority="117" operator="equal">
      <formula>0</formula>
    </cfRule>
  </conditionalFormatting>
  <conditionalFormatting sqref="H29">
    <cfRule type="cellIs" dxfId="195" priority="118" operator="equal">
      <formula>0</formula>
    </cfRule>
  </conditionalFormatting>
  <conditionalFormatting sqref="H30">
    <cfRule type="cellIs" dxfId="195" priority="119" operator="equal">
      <formula>0</formula>
    </cfRule>
  </conditionalFormatting>
  <conditionalFormatting sqref="H32">
    <cfRule type="cellIs" dxfId="194" priority="120" operator="equal">
      <formula>0</formula>
    </cfRule>
  </conditionalFormatting>
  <conditionalFormatting sqref="H33">
    <cfRule type="cellIs" dxfId="194" priority="121" operator="equal">
      <formula>0</formula>
    </cfRule>
  </conditionalFormatting>
  <conditionalFormatting sqref="H34">
    <cfRule type="cellIs" dxfId="194" priority="122" operator="equal">
      <formula>0</formula>
    </cfRule>
  </conditionalFormatting>
  <conditionalFormatting sqref="H35">
    <cfRule type="cellIs" dxfId="194" priority="123" operator="equal">
      <formula>0</formula>
    </cfRule>
  </conditionalFormatting>
  <conditionalFormatting sqref="H36">
    <cfRule type="cellIs" dxfId="194" priority="124" operator="equal">
      <formula>0</formula>
    </cfRule>
  </conditionalFormatting>
  <conditionalFormatting sqref="H37">
    <cfRule type="cellIs" dxfId="194" priority="125" operator="equal">
      <formula>0</formula>
    </cfRule>
  </conditionalFormatting>
  <conditionalFormatting sqref="H38">
    <cfRule type="cellIs" dxfId="194" priority="126" operator="equal">
      <formula>0</formula>
    </cfRule>
  </conditionalFormatting>
  <conditionalFormatting sqref="H41">
    <cfRule type="cellIs" dxfId="193" priority="127" operator="greaterThan">
      <formula>8</formula>
    </cfRule>
  </conditionalFormatting>
  <conditionalFormatting sqref="I8">
    <cfRule type="cellIs" dxfId="195" priority="128" operator="equal">
      <formula>0</formula>
    </cfRule>
  </conditionalFormatting>
  <conditionalFormatting sqref="I9">
    <cfRule type="cellIs" dxfId="195" priority="129" operator="equal">
      <formula>0</formula>
    </cfRule>
  </conditionalFormatting>
  <conditionalFormatting sqref="I10">
    <cfRule type="cellIs" dxfId="195" priority="130" operator="equal">
      <formula>0</formula>
    </cfRule>
  </conditionalFormatting>
  <conditionalFormatting sqref="I11">
    <cfRule type="cellIs" dxfId="195" priority="131" operator="equal">
      <formula>0</formula>
    </cfRule>
  </conditionalFormatting>
  <conditionalFormatting sqref="I12">
    <cfRule type="cellIs" dxfId="195" priority="132" operator="equal">
      <formula>0</formula>
    </cfRule>
  </conditionalFormatting>
  <conditionalFormatting sqref="I13">
    <cfRule type="cellIs" dxfId="195" priority="133" operator="equal">
      <formula>0</formula>
    </cfRule>
  </conditionalFormatting>
  <conditionalFormatting sqref="I14">
    <cfRule type="cellIs" dxfId="195" priority="134" operator="equal">
      <formula>0</formula>
    </cfRule>
  </conditionalFormatting>
  <conditionalFormatting sqref="I15">
    <cfRule type="cellIs" dxfId="195" priority="135" operator="equal">
      <formula>0</formula>
    </cfRule>
  </conditionalFormatting>
  <conditionalFormatting sqref="I16">
    <cfRule type="cellIs" dxfId="195" priority="136" operator="equal">
      <formula>0</formula>
    </cfRule>
  </conditionalFormatting>
  <conditionalFormatting sqref="I17">
    <cfRule type="cellIs" dxfId="195" priority="137" operator="equal">
      <formula>0</formula>
    </cfRule>
  </conditionalFormatting>
  <conditionalFormatting sqref="I18">
    <cfRule type="cellIs" dxfId="195" priority="138" operator="equal">
      <formula>0</formula>
    </cfRule>
  </conditionalFormatting>
  <conditionalFormatting sqref="I19">
    <cfRule type="cellIs" dxfId="195" priority="139" operator="equal">
      <formula>0</formula>
    </cfRule>
  </conditionalFormatting>
  <conditionalFormatting sqref="I20">
    <cfRule type="cellIs" dxfId="195" priority="140" operator="equal">
      <formula>0</formula>
    </cfRule>
  </conditionalFormatting>
  <conditionalFormatting sqref="I21">
    <cfRule type="cellIs" dxfId="195" priority="141" operator="equal">
      <formula>0</formula>
    </cfRule>
  </conditionalFormatting>
  <conditionalFormatting sqref="I22">
    <cfRule type="cellIs" dxfId="195" priority="142" operator="equal">
      <formula>0</formula>
    </cfRule>
  </conditionalFormatting>
  <conditionalFormatting sqref="I23">
    <cfRule type="cellIs" dxfId="195" priority="143" operator="equal">
      <formula>0</formula>
    </cfRule>
  </conditionalFormatting>
  <conditionalFormatting sqref="I24">
    <cfRule type="cellIs" dxfId="195" priority="144" operator="equal">
      <formula>0</formula>
    </cfRule>
  </conditionalFormatting>
  <conditionalFormatting sqref="I25">
    <cfRule type="cellIs" dxfId="195" priority="145" operator="equal">
      <formula>0</formula>
    </cfRule>
  </conditionalFormatting>
  <conditionalFormatting sqref="I26">
    <cfRule type="cellIs" dxfId="195" priority="146" operator="equal">
      <formula>0</formula>
    </cfRule>
  </conditionalFormatting>
  <conditionalFormatting sqref="I27">
    <cfRule type="cellIs" dxfId="195" priority="147" operator="equal">
      <formula>0</formula>
    </cfRule>
  </conditionalFormatting>
  <conditionalFormatting sqref="I28">
    <cfRule type="cellIs" dxfId="195" priority="148" operator="equal">
      <formula>0</formula>
    </cfRule>
  </conditionalFormatting>
  <conditionalFormatting sqref="I29">
    <cfRule type="cellIs" dxfId="195" priority="149" operator="equal">
      <formula>0</formula>
    </cfRule>
  </conditionalFormatting>
  <conditionalFormatting sqref="I30">
    <cfRule type="cellIs" dxfId="195" priority="150" operator="equal">
      <formula>0</formula>
    </cfRule>
  </conditionalFormatting>
  <conditionalFormatting sqref="I32">
    <cfRule type="cellIs" dxfId="194" priority="151" operator="equal">
      <formula>0</formula>
    </cfRule>
  </conditionalFormatting>
  <conditionalFormatting sqref="I33">
    <cfRule type="cellIs" dxfId="194" priority="152" operator="equal">
      <formula>0</formula>
    </cfRule>
  </conditionalFormatting>
  <conditionalFormatting sqref="I34">
    <cfRule type="cellIs" dxfId="194" priority="153" operator="equal">
      <formula>0</formula>
    </cfRule>
  </conditionalFormatting>
  <conditionalFormatting sqref="I35">
    <cfRule type="cellIs" dxfId="194" priority="154" operator="equal">
      <formula>0</formula>
    </cfRule>
  </conditionalFormatting>
  <conditionalFormatting sqref="I36">
    <cfRule type="cellIs" dxfId="194" priority="155" operator="equal">
      <formula>0</formula>
    </cfRule>
  </conditionalFormatting>
  <conditionalFormatting sqref="I37">
    <cfRule type="cellIs" dxfId="194" priority="156" operator="equal">
      <formula>0</formula>
    </cfRule>
  </conditionalFormatting>
  <conditionalFormatting sqref="I38">
    <cfRule type="cellIs" dxfId="194" priority="157" operator="equal">
      <formula>0</formula>
    </cfRule>
  </conditionalFormatting>
  <conditionalFormatting sqref="I41">
    <cfRule type="cellIs" dxfId="193" priority="158" operator="greaterThan">
      <formula>8</formula>
    </cfRule>
  </conditionalFormatting>
  <conditionalFormatting sqref="J8">
    <cfRule type="cellIs" dxfId="195" priority="159" operator="equal">
      <formula>0</formula>
    </cfRule>
  </conditionalFormatting>
  <conditionalFormatting sqref="J9">
    <cfRule type="cellIs" dxfId="195" priority="160" operator="equal">
      <formula>0</formula>
    </cfRule>
  </conditionalFormatting>
  <conditionalFormatting sqref="J10">
    <cfRule type="cellIs" dxfId="195" priority="161" operator="equal">
      <formula>0</formula>
    </cfRule>
  </conditionalFormatting>
  <conditionalFormatting sqref="J11">
    <cfRule type="cellIs" dxfId="195" priority="162" operator="equal">
      <formula>0</formula>
    </cfRule>
  </conditionalFormatting>
  <conditionalFormatting sqref="J12">
    <cfRule type="cellIs" dxfId="195" priority="163" operator="equal">
      <formula>0</formula>
    </cfRule>
  </conditionalFormatting>
  <conditionalFormatting sqref="J13">
    <cfRule type="cellIs" dxfId="195" priority="164" operator="equal">
      <formula>0</formula>
    </cfRule>
  </conditionalFormatting>
  <conditionalFormatting sqref="J14">
    <cfRule type="cellIs" dxfId="195" priority="165" operator="equal">
      <formula>0</formula>
    </cfRule>
  </conditionalFormatting>
  <conditionalFormatting sqref="J15">
    <cfRule type="cellIs" dxfId="195" priority="166" operator="equal">
      <formula>0</formula>
    </cfRule>
  </conditionalFormatting>
  <conditionalFormatting sqref="J16">
    <cfRule type="cellIs" dxfId="195" priority="167" operator="equal">
      <formula>0</formula>
    </cfRule>
  </conditionalFormatting>
  <conditionalFormatting sqref="J17">
    <cfRule type="cellIs" dxfId="195" priority="168" operator="equal">
      <formula>0</formula>
    </cfRule>
  </conditionalFormatting>
  <conditionalFormatting sqref="J18">
    <cfRule type="cellIs" dxfId="195" priority="169" operator="equal">
      <formula>0</formula>
    </cfRule>
  </conditionalFormatting>
  <conditionalFormatting sqref="J19">
    <cfRule type="cellIs" dxfId="195" priority="170" operator="equal">
      <formula>0</formula>
    </cfRule>
  </conditionalFormatting>
  <conditionalFormatting sqref="J20">
    <cfRule type="cellIs" dxfId="195" priority="171" operator="equal">
      <formula>0</formula>
    </cfRule>
  </conditionalFormatting>
  <conditionalFormatting sqref="J21">
    <cfRule type="cellIs" dxfId="195" priority="172" operator="equal">
      <formula>0</formula>
    </cfRule>
  </conditionalFormatting>
  <conditionalFormatting sqref="J22">
    <cfRule type="cellIs" dxfId="195" priority="173" operator="equal">
      <formula>0</formula>
    </cfRule>
  </conditionalFormatting>
  <conditionalFormatting sqref="J23">
    <cfRule type="cellIs" dxfId="195" priority="174" operator="equal">
      <formula>0</formula>
    </cfRule>
  </conditionalFormatting>
  <conditionalFormatting sqref="J24">
    <cfRule type="cellIs" dxfId="195" priority="175" operator="equal">
      <formula>0</formula>
    </cfRule>
  </conditionalFormatting>
  <conditionalFormatting sqref="J25">
    <cfRule type="cellIs" dxfId="195" priority="176" operator="equal">
      <formula>0</formula>
    </cfRule>
  </conditionalFormatting>
  <conditionalFormatting sqref="J26">
    <cfRule type="cellIs" dxfId="195" priority="177" operator="equal">
      <formula>0</formula>
    </cfRule>
  </conditionalFormatting>
  <conditionalFormatting sqref="J27">
    <cfRule type="cellIs" dxfId="195" priority="178" operator="equal">
      <formula>0</formula>
    </cfRule>
  </conditionalFormatting>
  <conditionalFormatting sqref="J28">
    <cfRule type="cellIs" dxfId="195" priority="179" operator="equal">
      <formula>0</formula>
    </cfRule>
  </conditionalFormatting>
  <conditionalFormatting sqref="J29">
    <cfRule type="cellIs" dxfId="195" priority="180" operator="equal">
      <formula>0</formula>
    </cfRule>
  </conditionalFormatting>
  <conditionalFormatting sqref="J30">
    <cfRule type="cellIs" dxfId="195" priority="181" operator="equal">
      <formula>0</formula>
    </cfRule>
  </conditionalFormatting>
  <conditionalFormatting sqref="J32">
    <cfRule type="cellIs" dxfId="194" priority="182" operator="equal">
      <formula>0</formula>
    </cfRule>
  </conditionalFormatting>
  <conditionalFormatting sqref="J33">
    <cfRule type="cellIs" dxfId="194" priority="183" operator="equal">
      <formula>0</formula>
    </cfRule>
  </conditionalFormatting>
  <conditionalFormatting sqref="J34">
    <cfRule type="cellIs" dxfId="194" priority="184" operator="equal">
      <formula>0</formula>
    </cfRule>
  </conditionalFormatting>
  <conditionalFormatting sqref="J35">
    <cfRule type="cellIs" dxfId="194" priority="185" operator="equal">
      <formula>0</formula>
    </cfRule>
  </conditionalFormatting>
  <conditionalFormatting sqref="J36">
    <cfRule type="cellIs" dxfId="194" priority="186" operator="equal">
      <formula>0</formula>
    </cfRule>
  </conditionalFormatting>
  <conditionalFormatting sqref="J37">
    <cfRule type="cellIs" dxfId="194" priority="187" operator="equal">
      <formula>0</formula>
    </cfRule>
  </conditionalFormatting>
  <conditionalFormatting sqref="J38">
    <cfRule type="cellIs" dxfId="194" priority="188" operator="equal">
      <formula>0</formula>
    </cfRule>
  </conditionalFormatting>
  <conditionalFormatting sqref="J41">
    <cfRule type="cellIs" dxfId="193" priority="189" operator="greaterThan">
      <formula>8</formula>
    </cfRule>
  </conditionalFormatting>
  <conditionalFormatting sqref="K8">
    <cfRule type="cellIs" dxfId="195" priority="190" operator="equal">
      <formula>0</formula>
    </cfRule>
  </conditionalFormatting>
  <conditionalFormatting sqref="K9">
    <cfRule type="cellIs" dxfId="195" priority="191" operator="equal">
      <formula>0</formula>
    </cfRule>
  </conditionalFormatting>
  <conditionalFormatting sqref="K10">
    <cfRule type="cellIs" dxfId="195" priority="192" operator="equal">
      <formula>0</formula>
    </cfRule>
  </conditionalFormatting>
  <conditionalFormatting sqref="K11">
    <cfRule type="cellIs" dxfId="195" priority="193" operator="equal">
      <formula>0</formula>
    </cfRule>
  </conditionalFormatting>
  <conditionalFormatting sqref="K12">
    <cfRule type="cellIs" dxfId="195" priority="194" operator="equal">
      <formula>0</formula>
    </cfRule>
  </conditionalFormatting>
  <conditionalFormatting sqref="K13">
    <cfRule type="cellIs" dxfId="195" priority="195" operator="equal">
      <formula>0</formula>
    </cfRule>
  </conditionalFormatting>
  <conditionalFormatting sqref="K14">
    <cfRule type="cellIs" dxfId="195" priority="196" operator="equal">
      <formula>0</formula>
    </cfRule>
  </conditionalFormatting>
  <conditionalFormatting sqref="K15">
    <cfRule type="cellIs" dxfId="195" priority="197" operator="equal">
      <formula>0</formula>
    </cfRule>
  </conditionalFormatting>
  <conditionalFormatting sqref="K16">
    <cfRule type="cellIs" dxfId="195" priority="198" operator="equal">
      <formula>0</formula>
    </cfRule>
  </conditionalFormatting>
  <conditionalFormatting sqref="K17">
    <cfRule type="cellIs" dxfId="195" priority="199" operator="equal">
      <formula>0</formula>
    </cfRule>
  </conditionalFormatting>
  <conditionalFormatting sqref="K18">
    <cfRule type="cellIs" dxfId="195" priority="200" operator="equal">
      <formula>0</formula>
    </cfRule>
  </conditionalFormatting>
  <conditionalFormatting sqref="K19">
    <cfRule type="cellIs" dxfId="195" priority="201" operator="equal">
      <formula>0</formula>
    </cfRule>
  </conditionalFormatting>
  <conditionalFormatting sqref="K20">
    <cfRule type="cellIs" dxfId="195" priority="202" operator="equal">
      <formula>0</formula>
    </cfRule>
  </conditionalFormatting>
  <conditionalFormatting sqref="K21">
    <cfRule type="cellIs" dxfId="195" priority="203" operator="equal">
      <formula>0</formula>
    </cfRule>
  </conditionalFormatting>
  <conditionalFormatting sqref="K22">
    <cfRule type="cellIs" dxfId="195" priority="204" operator="equal">
      <formula>0</formula>
    </cfRule>
  </conditionalFormatting>
  <conditionalFormatting sqref="K23">
    <cfRule type="cellIs" dxfId="195" priority="205" operator="equal">
      <formula>0</formula>
    </cfRule>
  </conditionalFormatting>
  <conditionalFormatting sqref="K24">
    <cfRule type="cellIs" dxfId="195" priority="206" operator="equal">
      <formula>0</formula>
    </cfRule>
  </conditionalFormatting>
  <conditionalFormatting sqref="K25">
    <cfRule type="cellIs" dxfId="195" priority="207" operator="equal">
      <formula>0</formula>
    </cfRule>
  </conditionalFormatting>
  <conditionalFormatting sqref="K26">
    <cfRule type="cellIs" dxfId="195" priority="208" operator="equal">
      <formula>0</formula>
    </cfRule>
  </conditionalFormatting>
  <conditionalFormatting sqref="K27">
    <cfRule type="cellIs" dxfId="195" priority="209" operator="equal">
      <formula>0</formula>
    </cfRule>
  </conditionalFormatting>
  <conditionalFormatting sqref="K28">
    <cfRule type="cellIs" dxfId="195" priority="210" operator="equal">
      <formula>0</formula>
    </cfRule>
  </conditionalFormatting>
  <conditionalFormatting sqref="K29">
    <cfRule type="cellIs" dxfId="195" priority="211" operator="equal">
      <formula>0</formula>
    </cfRule>
  </conditionalFormatting>
  <conditionalFormatting sqref="K30">
    <cfRule type="cellIs" dxfId="195" priority="212" operator="equal">
      <formula>0</formula>
    </cfRule>
  </conditionalFormatting>
  <conditionalFormatting sqref="K32">
    <cfRule type="cellIs" dxfId="194" priority="213" operator="equal">
      <formula>0</formula>
    </cfRule>
  </conditionalFormatting>
  <conditionalFormatting sqref="K33">
    <cfRule type="cellIs" dxfId="194" priority="214" operator="equal">
      <formula>0</formula>
    </cfRule>
  </conditionalFormatting>
  <conditionalFormatting sqref="K34">
    <cfRule type="cellIs" dxfId="194" priority="215" operator="equal">
      <formula>0</formula>
    </cfRule>
  </conditionalFormatting>
  <conditionalFormatting sqref="K35">
    <cfRule type="cellIs" dxfId="194" priority="216" operator="equal">
      <formula>0</formula>
    </cfRule>
  </conditionalFormatting>
  <conditionalFormatting sqref="K36">
    <cfRule type="cellIs" dxfId="194" priority="217" operator="equal">
      <formula>0</formula>
    </cfRule>
  </conditionalFormatting>
  <conditionalFormatting sqref="K37">
    <cfRule type="cellIs" dxfId="194" priority="218" operator="equal">
      <formula>0</formula>
    </cfRule>
  </conditionalFormatting>
  <conditionalFormatting sqref="K38">
    <cfRule type="cellIs" dxfId="194" priority="219" operator="equal">
      <formula>0</formula>
    </cfRule>
  </conditionalFormatting>
  <conditionalFormatting sqref="K41">
    <cfRule type="cellIs" dxfId="193" priority="220" operator="greaterThan">
      <formula>8</formula>
    </cfRule>
  </conditionalFormatting>
  <conditionalFormatting sqref="L8">
    <cfRule type="cellIs" dxfId="195" priority="221" operator="equal">
      <formula>0</formula>
    </cfRule>
  </conditionalFormatting>
  <conditionalFormatting sqref="L9">
    <cfRule type="cellIs" dxfId="195" priority="222" operator="equal">
      <formula>0</formula>
    </cfRule>
  </conditionalFormatting>
  <conditionalFormatting sqref="L10">
    <cfRule type="cellIs" dxfId="195" priority="223" operator="equal">
      <formula>0</formula>
    </cfRule>
  </conditionalFormatting>
  <conditionalFormatting sqref="L11">
    <cfRule type="cellIs" dxfId="195" priority="224" operator="equal">
      <formula>0</formula>
    </cfRule>
  </conditionalFormatting>
  <conditionalFormatting sqref="L12">
    <cfRule type="cellIs" dxfId="195" priority="225" operator="equal">
      <formula>0</formula>
    </cfRule>
  </conditionalFormatting>
  <conditionalFormatting sqref="L13">
    <cfRule type="cellIs" dxfId="195" priority="226" operator="equal">
      <formula>0</formula>
    </cfRule>
  </conditionalFormatting>
  <conditionalFormatting sqref="L14">
    <cfRule type="cellIs" dxfId="195" priority="227" operator="equal">
      <formula>0</formula>
    </cfRule>
  </conditionalFormatting>
  <conditionalFormatting sqref="L15">
    <cfRule type="cellIs" dxfId="195" priority="228" operator="equal">
      <formula>0</formula>
    </cfRule>
  </conditionalFormatting>
  <conditionalFormatting sqref="L16">
    <cfRule type="cellIs" dxfId="195" priority="229" operator="equal">
      <formula>0</formula>
    </cfRule>
  </conditionalFormatting>
  <conditionalFormatting sqref="L17">
    <cfRule type="cellIs" dxfId="195" priority="230" operator="equal">
      <formula>0</formula>
    </cfRule>
  </conditionalFormatting>
  <conditionalFormatting sqref="L18">
    <cfRule type="cellIs" dxfId="195" priority="231" operator="equal">
      <formula>0</formula>
    </cfRule>
  </conditionalFormatting>
  <conditionalFormatting sqref="L19">
    <cfRule type="cellIs" dxfId="195" priority="232" operator="equal">
      <formula>0</formula>
    </cfRule>
  </conditionalFormatting>
  <conditionalFormatting sqref="L20">
    <cfRule type="cellIs" dxfId="195" priority="233" operator="equal">
      <formula>0</formula>
    </cfRule>
  </conditionalFormatting>
  <conditionalFormatting sqref="L21">
    <cfRule type="cellIs" dxfId="195" priority="234" operator="equal">
      <formula>0</formula>
    </cfRule>
  </conditionalFormatting>
  <conditionalFormatting sqref="L22">
    <cfRule type="cellIs" dxfId="195" priority="235" operator="equal">
      <formula>0</formula>
    </cfRule>
  </conditionalFormatting>
  <conditionalFormatting sqref="L23">
    <cfRule type="cellIs" dxfId="195" priority="236" operator="equal">
      <formula>0</formula>
    </cfRule>
  </conditionalFormatting>
  <conditionalFormatting sqref="L24">
    <cfRule type="cellIs" dxfId="195" priority="237" operator="equal">
      <formula>0</formula>
    </cfRule>
  </conditionalFormatting>
  <conditionalFormatting sqref="L25">
    <cfRule type="cellIs" dxfId="195" priority="238" operator="equal">
      <formula>0</formula>
    </cfRule>
  </conditionalFormatting>
  <conditionalFormatting sqref="L26">
    <cfRule type="cellIs" dxfId="195" priority="239" operator="equal">
      <formula>0</formula>
    </cfRule>
  </conditionalFormatting>
  <conditionalFormatting sqref="L27">
    <cfRule type="cellIs" dxfId="195" priority="240" operator="equal">
      <formula>0</formula>
    </cfRule>
  </conditionalFormatting>
  <conditionalFormatting sqref="L28">
    <cfRule type="cellIs" dxfId="195" priority="241" operator="equal">
      <formula>0</formula>
    </cfRule>
  </conditionalFormatting>
  <conditionalFormatting sqref="L29">
    <cfRule type="cellIs" dxfId="195" priority="242" operator="equal">
      <formula>0</formula>
    </cfRule>
  </conditionalFormatting>
  <conditionalFormatting sqref="L30">
    <cfRule type="cellIs" dxfId="195" priority="243" operator="equal">
      <formula>0</formula>
    </cfRule>
  </conditionalFormatting>
  <conditionalFormatting sqref="L32">
    <cfRule type="cellIs" dxfId="194" priority="244" operator="equal">
      <formula>0</formula>
    </cfRule>
  </conditionalFormatting>
  <conditionalFormatting sqref="L33">
    <cfRule type="cellIs" dxfId="194" priority="245" operator="equal">
      <formula>0</formula>
    </cfRule>
  </conditionalFormatting>
  <conditionalFormatting sqref="L34">
    <cfRule type="cellIs" dxfId="194" priority="246" operator="equal">
      <formula>0</formula>
    </cfRule>
  </conditionalFormatting>
  <conditionalFormatting sqref="L35">
    <cfRule type="cellIs" dxfId="194" priority="247" operator="equal">
      <formula>0</formula>
    </cfRule>
  </conditionalFormatting>
  <conditionalFormatting sqref="L36">
    <cfRule type="cellIs" dxfId="194" priority="248" operator="equal">
      <formula>0</formula>
    </cfRule>
  </conditionalFormatting>
  <conditionalFormatting sqref="L37">
    <cfRule type="cellIs" dxfId="194" priority="249" operator="equal">
      <formula>0</formula>
    </cfRule>
  </conditionalFormatting>
  <conditionalFormatting sqref="L38">
    <cfRule type="cellIs" dxfId="194" priority="250" operator="equal">
      <formula>0</formula>
    </cfRule>
  </conditionalFormatting>
  <conditionalFormatting sqref="L41">
    <cfRule type="cellIs" dxfId="193" priority="251" operator="greaterThan">
      <formula>8</formula>
    </cfRule>
  </conditionalFormatting>
  <conditionalFormatting sqref="M8">
    <cfRule type="cellIs" dxfId="195" priority="252" operator="equal">
      <formula>0</formula>
    </cfRule>
  </conditionalFormatting>
  <conditionalFormatting sqref="M9">
    <cfRule type="cellIs" dxfId="195" priority="253" operator="equal">
      <formula>0</formula>
    </cfRule>
  </conditionalFormatting>
  <conditionalFormatting sqref="M10">
    <cfRule type="cellIs" dxfId="195" priority="254" operator="equal">
      <formula>0</formula>
    </cfRule>
  </conditionalFormatting>
  <conditionalFormatting sqref="M11">
    <cfRule type="cellIs" dxfId="195" priority="255" operator="equal">
      <formula>0</formula>
    </cfRule>
  </conditionalFormatting>
  <conditionalFormatting sqref="M12">
    <cfRule type="cellIs" dxfId="195" priority="256" operator="equal">
      <formula>0</formula>
    </cfRule>
  </conditionalFormatting>
  <conditionalFormatting sqref="M13">
    <cfRule type="cellIs" dxfId="195" priority="257" operator="equal">
      <formula>0</formula>
    </cfRule>
  </conditionalFormatting>
  <conditionalFormatting sqref="M14">
    <cfRule type="cellIs" dxfId="195" priority="258" operator="equal">
      <formula>0</formula>
    </cfRule>
  </conditionalFormatting>
  <conditionalFormatting sqref="M15">
    <cfRule type="cellIs" dxfId="195" priority="259" operator="equal">
      <formula>0</formula>
    </cfRule>
  </conditionalFormatting>
  <conditionalFormatting sqref="M16">
    <cfRule type="cellIs" dxfId="195" priority="260" operator="equal">
      <formula>0</formula>
    </cfRule>
  </conditionalFormatting>
  <conditionalFormatting sqref="M17">
    <cfRule type="cellIs" dxfId="195" priority="261" operator="equal">
      <formula>0</formula>
    </cfRule>
  </conditionalFormatting>
  <conditionalFormatting sqref="M18">
    <cfRule type="cellIs" dxfId="195" priority="262" operator="equal">
      <formula>0</formula>
    </cfRule>
  </conditionalFormatting>
  <conditionalFormatting sqref="M19">
    <cfRule type="cellIs" dxfId="195" priority="263" operator="equal">
      <formula>0</formula>
    </cfRule>
  </conditionalFormatting>
  <conditionalFormatting sqref="M20">
    <cfRule type="cellIs" dxfId="195" priority="264" operator="equal">
      <formula>0</formula>
    </cfRule>
  </conditionalFormatting>
  <conditionalFormatting sqref="M21">
    <cfRule type="cellIs" dxfId="195" priority="265" operator="equal">
      <formula>0</formula>
    </cfRule>
  </conditionalFormatting>
  <conditionalFormatting sqref="M22">
    <cfRule type="cellIs" dxfId="195" priority="266" operator="equal">
      <formula>0</formula>
    </cfRule>
  </conditionalFormatting>
  <conditionalFormatting sqref="M23">
    <cfRule type="cellIs" dxfId="195" priority="267" operator="equal">
      <formula>0</formula>
    </cfRule>
  </conditionalFormatting>
  <conditionalFormatting sqref="M24">
    <cfRule type="cellIs" dxfId="195" priority="268" operator="equal">
      <formula>0</formula>
    </cfRule>
  </conditionalFormatting>
  <conditionalFormatting sqref="M25">
    <cfRule type="cellIs" dxfId="195" priority="269" operator="equal">
      <formula>0</formula>
    </cfRule>
  </conditionalFormatting>
  <conditionalFormatting sqref="M26">
    <cfRule type="cellIs" dxfId="195" priority="270" operator="equal">
      <formula>0</formula>
    </cfRule>
  </conditionalFormatting>
  <conditionalFormatting sqref="M27">
    <cfRule type="cellIs" dxfId="195" priority="271" operator="equal">
      <formula>0</formula>
    </cfRule>
  </conditionalFormatting>
  <conditionalFormatting sqref="M28">
    <cfRule type="cellIs" dxfId="195" priority="272" operator="equal">
      <formula>0</formula>
    </cfRule>
  </conditionalFormatting>
  <conditionalFormatting sqref="M29">
    <cfRule type="cellIs" dxfId="195" priority="273" operator="equal">
      <formula>0</formula>
    </cfRule>
  </conditionalFormatting>
  <conditionalFormatting sqref="M30">
    <cfRule type="cellIs" dxfId="195" priority="274" operator="equal">
      <formula>0</formula>
    </cfRule>
  </conditionalFormatting>
  <conditionalFormatting sqref="M32">
    <cfRule type="cellIs" dxfId="194" priority="275" operator="equal">
      <formula>0</formula>
    </cfRule>
  </conditionalFormatting>
  <conditionalFormatting sqref="M33">
    <cfRule type="cellIs" dxfId="194" priority="276" operator="equal">
      <formula>0</formula>
    </cfRule>
  </conditionalFormatting>
  <conditionalFormatting sqref="M34">
    <cfRule type="cellIs" dxfId="194" priority="277" operator="equal">
      <formula>0</formula>
    </cfRule>
  </conditionalFormatting>
  <conditionalFormatting sqref="M35">
    <cfRule type="cellIs" dxfId="194" priority="278" operator="equal">
      <formula>0</formula>
    </cfRule>
  </conditionalFormatting>
  <conditionalFormatting sqref="M36">
    <cfRule type="cellIs" dxfId="194" priority="279" operator="equal">
      <formula>0</formula>
    </cfRule>
  </conditionalFormatting>
  <conditionalFormatting sqref="M37">
    <cfRule type="cellIs" dxfId="194" priority="280" operator="equal">
      <formula>0</formula>
    </cfRule>
  </conditionalFormatting>
  <conditionalFormatting sqref="M38">
    <cfRule type="cellIs" dxfId="194" priority="281" operator="equal">
      <formula>0</formula>
    </cfRule>
  </conditionalFormatting>
  <conditionalFormatting sqref="M41">
    <cfRule type="cellIs" dxfId="193" priority="282" operator="greaterThan">
      <formula>8</formula>
    </cfRule>
  </conditionalFormatting>
  <conditionalFormatting sqref="N8">
    <cfRule type="cellIs" dxfId="195" priority="283" operator="equal">
      <formula>0</formula>
    </cfRule>
  </conditionalFormatting>
  <conditionalFormatting sqref="N9">
    <cfRule type="cellIs" dxfId="195" priority="284" operator="equal">
      <formula>0</formula>
    </cfRule>
  </conditionalFormatting>
  <conditionalFormatting sqref="N10">
    <cfRule type="cellIs" dxfId="195" priority="285" operator="equal">
      <formula>0</formula>
    </cfRule>
  </conditionalFormatting>
  <conditionalFormatting sqref="N11">
    <cfRule type="cellIs" dxfId="195" priority="286" operator="equal">
      <formula>0</formula>
    </cfRule>
  </conditionalFormatting>
  <conditionalFormatting sqref="N12">
    <cfRule type="cellIs" dxfId="195" priority="287" operator="equal">
      <formula>0</formula>
    </cfRule>
  </conditionalFormatting>
  <conditionalFormatting sqref="N13">
    <cfRule type="cellIs" dxfId="195" priority="288" operator="equal">
      <formula>0</formula>
    </cfRule>
  </conditionalFormatting>
  <conditionalFormatting sqref="N14">
    <cfRule type="cellIs" dxfId="195" priority="289" operator="equal">
      <formula>0</formula>
    </cfRule>
  </conditionalFormatting>
  <conditionalFormatting sqref="N15">
    <cfRule type="cellIs" dxfId="195" priority="290" operator="equal">
      <formula>0</formula>
    </cfRule>
  </conditionalFormatting>
  <conditionalFormatting sqref="N16">
    <cfRule type="cellIs" dxfId="195" priority="291" operator="equal">
      <formula>0</formula>
    </cfRule>
  </conditionalFormatting>
  <conditionalFormatting sqref="N17">
    <cfRule type="cellIs" dxfId="195" priority="292" operator="equal">
      <formula>0</formula>
    </cfRule>
  </conditionalFormatting>
  <conditionalFormatting sqref="N18">
    <cfRule type="cellIs" dxfId="195" priority="293" operator="equal">
      <formula>0</formula>
    </cfRule>
  </conditionalFormatting>
  <conditionalFormatting sqref="N19">
    <cfRule type="cellIs" dxfId="195" priority="294" operator="equal">
      <formula>0</formula>
    </cfRule>
  </conditionalFormatting>
  <conditionalFormatting sqref="N20">
    <cfRule type="cellIs" dxfId="195" priority="295" operator="equal">
      <formula>0</formula>
    </cfRule>
  </conditionalFormatting>
  <conditionalFormatting sqref="N21">
    <cfRule type="cellIs" dxfId="195" priority="296" operator="equal">
      <formula>0</formula>
    </cfRule>
  </conditionalFormatting>
  <conditionalFormatting sqref="N22">
    <cfRule type="cellIs" dxfId="195" priority="297" operator="equal">
      <formula>0</formula>
    </cfRule>
  </conditionalFormatting>
  <conditionalFormatting sqref="N23">
    <cfRule type="cellIs" dxfId="195" priority="298" operator="equal">
      <formula>0</formula>
    </cfRule>
  </conditionalFormatting>
  <conditionalFormatting sqref="N24">
    <cfRule type="cellIs" dxfId="195" priority="299" operator="equal">
      <formula>0</formula>
    </cfRule>
  </conditionalFormatting>
  <conditionalFormatting sqref="N25">
    <cfRule type="cellIs" dxfId="195" priority="300" operator="equal">
      <formula>0</formula>
    </cfRule>
  </conditionalFormatting>
  <conditionalFormatting sqref="N26">
    <cfRule type="cellIs" dxfId="195" priority="301" operator="equal">
      <formula>0</formula>
    </cfRule>
  </conditionalFormatting>
  <conditionalFormatting sqref="N27">
    <cfRule type="cellIs" dxfId="195" priority="302" operator="equal">
      <formula>0</formula>
    </cfRule>
  </conditionalFormatting>
  <conditionalFormatting sqref="N28">
    <cfRule type="cellIs" dxfId="195" priority="303" operator="equal">
      <formula>0</formula>
    </cfRule>
  </conditionalFormatting>
  <conditionalFormatting sqref="N29">
    <cfRule type="cellIs" dxfId="195" priority="304" operator="equal">
      <formula>0</formula>
    </cfRule>
  </conditionalFormatting>
  <conditionalFormatting sqref="N30">
    <cfRule type="cellIs" dxfId="195" priority="305" operator="equal">
      <formula>0</formula>
    </cfRule>
  </conditionalFormatting>
  <conditionalFormatting sqref="N32">
    <cfRule type="cellIs" dxfId="194" priority="306" operator="equal">
      <formula>0</formula>
    </cfRule>
  </conditionalFormatting>
  <conditionalFormatting sqref="N33">
    <cfRule type="cellIs" dxfId="194" priority="307" operator="equal">
      <formula>0</formula>
    </cfRule>
  </conditionalFormatting>
  <conditionalFormatting sqref="N34">
    <cfRule type="cellIs" dxfId="194" priority="308" operator="equal">
      <formula>0</formula>
    </cfRule>
  </conditionalFormatting>
  <conditionalFormatting sqref="N35">
    <cfRule type="cellIs" dxfId="194" priority="309" operator="equal">
      <formula>0</formula>
    </cfRule>
  </conditionalFormatting>
  <conditionalFormatting sqref="N36">
    <cfRule type="cellIs" dxfId="194" priority="310" operator="equal">
      <formula>0</formula>
    </cfRule>
  </conditionalFormatting>
  <conditionalFormatting sqref="N37">
    <cfRule type="cellIs" dxfId="194" priority="311" operator="equal">
      <formula>0</formula>
    </cfRule>
  </conditionalFormatting>
  <conditionalFormatting sqref="N38">
    <cfRule type="cellIs" dxfId="194" priority="312" operator="equal">
      <formula>0</formula>
    </cfRule>
  </conditionalFormatting>
  <conditionalFormatting sqref="N41">
    <cfRule type="cellIs" dxfId="193" priority="31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46303.63267961806</v>
      </c>
      <c r="B1" s="261"/>
      <c r="C1" s="261"/>
      <c r="D1" s="261"/>
      <c r="E1" s="41"/>
      <c r="F1" s="41"/>
      <c r="G1" s="41"/>
      <c r="H1" s="418" t="n">
        <v>2025.0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1847</v>
      </c>
      <c r="D3" s="420" t="s">
        <v>1848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189</v>
      </c>
      <c r="U3" s="405"/>
      <c r="V3" s="405"/>
      <c r="W3" s="406"/>
      <c r="X3" s="48"/>
      <c r="Y3" s="49" t="s">
        <v>410</v>
      </c>
      <c r="Z3" s="50" t="s">
        <v>188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9.0</v>
      </c>
      <c r="K5" s="382"/>
      <c r="L5" s="383"/>
      <c r="M5" s="36" t="s">
        <v>388</v>
      </c>
      <c r="N5" s="158" t="n">
        <v>9.0</v>
      </c>
      <c r="O5" s="34" t="s">
        <v>388</v>
      </c>
      <c r="P5" s="157" t="n">
        <v>9.0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85.0</v>
      </c>
      <c r="P8" s="164" t="n">
        <v>85.0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34.0</v>
      </c>
      <c r="H9" s="81" t="n">
        <v>0.0</v>
      </c>
      <c r="I9" s="168" t="n">
        <f>G9-H9</f>
      </c>
      <c r="J9" s="169"/>
      <c r="K9" s="170"/>
      <c r="L9" s="86" t="n">
        <v>34.0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0.0</v>
      </c>
      <c r="U9" s="173"/>
      <c r="V9" s="173"/>
      <c r="W9" s="91" t="n">
        <v>0.0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34.0</v>
      </c>
      <c r="H11" s="81" t="n">
        <v>17.0</v>
      </c>
      <c r="I11" s="168" t="n">
        <f>G11-H11</f>
      </c>
      <c r="J11" s="169"/>
      <c r="K11" s="170"/>
      <c r="L11" s="86" t="n">
        <v>34.0</v>
      </c>
      <c r="M11" s="83" t="n">
        <v>0.0</v>
      </c>
      <c r="N11" s="84" t="n">
        <v>0.0</v>
      </c>
      <c r="O11" s="85" t="n">
        <v>34.0</v>
      </c>
      <c r="P11" s="84" t="n">
        <v>34.0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0.0</v>
      </c>
      <c r="U11" s="173"/>
      <c r="V11" s="173"/>
      <c r="W11" s="91" t="n">
        <v>17.0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51.0</v>
      </c>
      <c r="P12" s="84" t="n">
        <v>51.0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17.0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0.0</v>
      </c>
      <c r="H14" s="81" t="n">
        <v>0.0</v>
      </c>
      <c r="I14" s="168" t="n">
        <f>G14-H14</f>
      </c>
      <c r="J14" s="169"/>
      <c r="K14" s="170"/>
      <c r="L14" s="86" t="n">
        <v>0.0</v>
      </c>
      <c r="M14" s="83" t="n">
        <v>68.0</v>
      </c>
      <c r="N14" s="84" t="n">
        <v>68.0</v>
      </c>
      <c r="O14" s="85" t="n">
        <v>34.0</v>
      </c>
      <c r="P14" s="84" t="n">
        <v>51.0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0.0</v>
      </c>
      <c r="U14" s="173"/>
      <c r="V14" s="173"/>
      <c r="W14" s="91" t="n">
        <v>0.0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34.0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51.0</v>
      </c>
      <c r="P16" s="84" t="n">
        <v>51.0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34.0</v>
      </c>
      <c r="N18" s="84" t="n">
        <v>34.0</v>
      </c>
      <c r="O18" s="85" t="n">
        <v>0.0</v>
      </c>
      <c r="P18" s="84" t="n">
        <v>0.0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34.0</v>
      </c>
      <c r="H19" s="81" t="n">
        <v>0.0</v>
      </c>
      <c r="I19" s="168" t="n">
        <f>G19-H19</f>
      </c>
      <c r="J19" s="169"/>
      <c r="K19" s="170"/>
      <c r="L19" s="86" t="n">
        <v>34.0</v>
      </c>
      <c r="M19" s="83" t="n">
        <v>0.0</v>
      </c>
      <c r="N19" s="84" t="n">
        <v>0.0</v>
      </c>
      <c r="O19" s="85" t="n">
        <v>34.0</v>
      </c>
      <c r="P19" s="84" t="n">
        <v>34.0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51.0</v>
      </c>
      <c r="H20" s="81" t="n">
        <v>17.0</v>
      </c>
      <c r="I20" s="168" t="n">
        <f>G20-H20</f>
      </c>
      <c r="J20" s="169"/>
      <c r="K20" s="170"/>
      <c r="L20" s="86" t="n">
        <v>51.0</v>
      </c>
      <c r="M20" s="83" t="n">
        <v>51.0</v>
      </c>
      <c r="N20" s="84" t="n">
        <v>51.0</v>
      </c>
      <c r="O20" s="85" t="n">
        <v>68.0</v>
      </c>
      <c r="P20" s="84" t="n">
        <v>51.0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17.0</v>
      </c>
      <c r="U20" s="173"/>
      <c r="V20" s="173"/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1843</v>
      </c>
      <c r="D21" s="374"/>
      <c r="E21" s="359" t="n">
        <v>170.0</v>
      </c>
      <c r="F21" s="360"/>
      <c r="G21" s="118" t="n">
        <v>0.0</v>
      </c>
      <c r="H21" s="81" t="n">
        <v>0.0</v>
      </c>
      <c r="I21" s="168" t="n">
        <f>G21-H21</f>
      </c>
      <c r="J21" s="169"/>
      <c r="K21" s="170"/>
      <c r="L21" s="86" t="n">
        <v>0.0</v>
      </c>
      <c r="M21" s="83" t="n">
        <v>34.0</v>
      </c>
      <c r="N21" s="84" t="n">
        <v>34.0</v>
      </c>
      <c r="O21" s="85" t="n">
        <v>0.0</v>
      </c>
      <c r="P21" s="84" t="n">
        <v>0.0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1841</v>
      </c>
      <c r="D22" s="374"/>
      <c r="E22" s="347"/>
      <c r="F22" s="361"/>
      <c r="G22" s="122" t="n">
        <v>17.0</v>
      </c>
      <c r="H22" s="123" t="n">
        <v>0.0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1842</v>
      </c>
      <c r="D23" s="374"/>
      <c r="E23" s="347"/>
      <c r="F23" s="361"/>
      <c r="G23" s="122" t="n">
        <v>17.0</v>
      </c>
      <c r="H23" s="123" t="n">
        <v>0.0</v>
      </c>
      <c r="I23" s="168" t="n">
        <f>G23-H23</f>
      </c>
      <c r="J23" s="174"/>
      <c r="K23" s="170"/>
      <c r="L23" s="86" t="n">
        <v>17.0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1844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1844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1845</v>
      </c>
      <c r="D26" s="178" t="s">
        <v>1846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34.0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1844</v>
      </c>
      <c r="D27" s="175" t="s">
        <v>1844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1844</v>
      </c>
      <c r="D28" s="175" t="s">
        <v>1844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29.0</v>
      </c>
      <c r="H30" s="64" t="n">
        <v>0.0</v>
      </c>
      <c r="I30" s="112" t="n">
        <f>G30-H30</f>
      </c>
      <c r="J30" s="191"/>
      <c r="K30" s="192"/>
      <c r="L30" s="115" t="n">
        <v>29.0</v>
      </c>
      <c r="M30" s="114" t="n">
        <v>29.0</v>
      </c>
      <c r="N30" s="115" t="n">
        <v>29.0</v>
      </c>
      <c r="O30" s="114" t="n">
        <v>29.0</v>
      </c>
      <c r="P30" s="115" t="n">
        <v>29.0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20.0</v>
      </c>
      <c r="H31" s="81" t="n">
        <v>17.0</v>
      </c>
      <c r="I31" s="19" t="n">
        <f>G31-H31</f>
      </c>
      <c r="J31" s="193"/>
      <c r="K31" s="194"/>
      <c r="L31" s="121" t="n">
        <v>8.0</v>
      </c>
      <c r="M31" s="120" t="n">
        <v>8.0</v>
      </c>
      <c r="N31" s="121" t="n">
        <v>8.0</v>
      </c>
      <c r="O31" s="120" t="n">
        <v>8.0</v>
      </c>
      <c r="P31" s="121" t="n">
        <v>14.0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17.0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11.0</v>
      </c>
      <c r="H33" s="81" t="n">
        <v>0.0</v>
      </c>
      <c r="I33" s="19" t="n">
        <f>G33-H33</f>
      </c>
      <c r="J33" s="193"/>
      <c r="K33" s="194"/>
      <c r="L33" s="121" t="n">
        <v>11.0</v>
      </c>
      <c r="M33" s="120" t="n">
        <v>11.0</v>
      </c>
      <c r="N33" s="121" t="n">
        <v>11.0</v>
      </c>
      <c r="O33" s="120" t="n">
        <v>11.0</v>
      </c>
      <c r="P33" s="121" t="n">
        <v>11.0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0.0</v>
      </c>
      <c r="H34" s="123" t="n">
        <v>0.0</v>
      </c>
      <c r="I34" s="80" t="n">
        <f>G34-H34</f>
      </c>
      <c r="J34" s="195"/>
      <c r="K34" s="183"/>
      <c r="L34" s="196" t="n">
        <v>0.0</v>
      </c>
      <c r="M34" s="197" t="n">
        <v>0.0</v>
      </c>
      <c r="N34" s="196" t="n">
        <v>0.0</v>
      </c>
      <c r="O34" s="122" t="n">
        <v>0.0</v>
      </c>
      <c r="P34" s="196" t="n">
        <v>0.0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1849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B39FC9-4044-447C-B236-84F0D3F21E8D}">
  <sheetPr>
    <tabColor rgb="FFFF0000"/>
  </sheetPr>
  <dimension ref="A1:AB343"/>
  <sheetViews>
    <sheetView zoomScale="85" zoomScaleNormal="85" zoomScaleSheetLayoutView="100" workbookViewId="0">
      <selection activeCell="Q19" sqref="Q19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46303.63267961806</v>
      </c>
      <c r="B1" s="261"/>
      <c r="C1" s="261"/>
      <c r="D1" s="261"/>
      <c r="E1" s="41"/>
      <c r="F1" s="41"/>
      <c r="G1" s="41"/>
      <c r="H1" s="418" t="n">
        <v>2024.0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1847</v>
      </c>
      <c r="D3" s="420" t="s">
        <v>1848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189</v>
      </c>
      <c r="W3" s="460"/>
      <c r="X3" s="48"/>
      <c r="Y3" s="49" t="s">
        <v>410</v>
      </c>
      <c r="Z3" s="50" t="s">
        <v>188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8.0</v>
      </c>
      <c r="K5" s="453"/>
      <c r="L5" s="454"/>
      <c r="M5" s="36" t="s">
        <v>388</v>
      </c>
      <c r="N5" s="53" t="n">
        <v>8.0</v>
      </c>
      <c r="O5" s="34" t="s">
        <v>388</v>
      </c>
      <c r="P5" s="52" t="n">
        <v>8.0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85.0</v>
      </c>
      <c r="P8" s="69" t="n">
        <v>85.0</v>
      </c>
      <c r="Q8" s="70" t="n">
        <f>I8+L8+M8+N8+O8+P8</f>
      </c>
      <c r="R8" s="447" t="n">
        <f>Q8+X8</f>
      </c>
      <c r="S8" s="448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51.0</v>
      </c>
      <c r="H9" s="79" t="n">
        <v>17.0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40" t="n">
        <f>SUM(R9:R11)</f>
      </c>
      <c r="T9" s="90" t="n">
        <v>0.0</v>
      </c>
      <c r="U9" s="91" t="n">
        <v>17.0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34.0</v>
      </c>
      <c r="H11" s="79" t="n">
        <v>17.0</v>
      </c>
      <c r="I11" s="80" t="n">
        <f>G11-H11</f>
      </c>
      <c r="J11" s="81" t="n">
        <v>34.0</v>
      </c>
      <c r="K11" s="82" t="n">
        <v>0.0</v>
      </c>
      <c r="L11" s="13" t="n">
        <f>J11-K11</f>
      </c>
      <c r="M11" s="83" t="n">
        <v>0.0</v>
      </c>
      <c r="N11" s="84" t="n">
        <v>0.0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40"/>
      <c r="T11" s="90" t="n">
        <v>0.0</v>
      </c>
      <c r="U11" s="91" t="n">
        <v>17.0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51.0</v>
      </c>
      <c r="P12" s="86" t="n">
        <v>51.0</v>
      </c>
      <c r="Q12" s="87" t="n">
        <f>I12+L12+M12+N12+O12+P12</f>
      </c>
      <c r="R12" s="440" t="n">
        <f>Q12+X12</f>
      </c>
      <c r="S12" s="441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51.0</v>
      </c>
      <c r="H13" s="79" t="n">
        <v>17.0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40" t="n">
        <f>SUM(R13:R15)</f>
      </c>
      <c r="T13" s="90" t="n">
        <v>0.0</v>
      </c>
      <c r="U13" s="91" t="n">
        <v>0.0</v>
      </c>
      <c r="V13" s="91" t="n">
        <v>17.0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0.0</v>
      </c>
      <c r="H14" s="79" t="n">
        <v>0.0</v>
      </c>
      <c r="I14" s="80" t="n">
        <f>G14-H14</f>
      </c>
      <c r="J14" s="81" t="n">
        <v>0.0</v>
      </c>
      <c r="K14" s="82" t="n">
        <v>0.0</v>
      </c>
      <c r="L14" s="13" t="n">
        <f>J14-K14</f>
      </c>
      <c r="M14" s="83" t="n">
        <v>68.0</v>
      </c>
      <c r="N14" s="84" t="n">
        <v>68.0</v>
      </c>
      <c r="O14" s="85" t="n">
        <v>34.0</v>
      </c>
      <c r="P14" s="86" t="n">
        <v>51.0</v>
      </c>
      <c r="Q14" s="87" t="n">
        <f>I14+L14+M14+N14+O14+P14</f>
      </c>
      <c r="R14" s="88" t="n">
        <f>Q14+X14</f>
      </c>
      <c r="S14" s="440"/>
      <c r="T14" s="90" t="n">
        <v>0.0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17.0</v>
      </c>
      <c r="H15" s="79" t="n">
        <v>0.0</v>
      </c>
      <c r="I15" s="80" t="n">
        <f>G15-H15</f>
      </c>
      <c r="J15" s="81" t="n">
        <v>17.0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51.0</v>
      </c>
      <c r="P16" s="84" t="n">
        <v>51.0</v>
      </c>
      <c r="Q16" s="171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8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34.0</v>
      </c>
      <c r="H18" s="79" t="n">
        <v>0.0</v>
      </c>
      <c r="I18" s="80" t="n">
        <f>G18-H18</f>
      </c>
      <c r="J18" s="81" t="n">
        <v>34.0</v>
      </c>
      <c r="K18" s="82" t="n">
        <v>0.0</v>
      </c>
      <c r="L18" s="13" t="n">
        <f>J18-K18</f>
      </c>
      <c r="M18" s="83" t="n">
        <v>34.0</v>
      </c>
      <c r="N18" s="84" t="n">
        <v>34.0</v>
      </c>
      <c r="O18" s="85" t="n">
        <v>0.0</v>
      </c>
      <c r="P18" s="84" t="n">
        <v>0.0</v>
      </c>
      <c r="Q18" s="260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0.0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34.0</v>
      </c>
      <c r="H19" s="79" t="n">
        <v>17.0</v>
      </c>
      <c r="I19" s="80" t="n">
        <f>G19-H19</f>
      </c>
      <c r="J19" s="81" t="n">
        <v>34.0</v>
      </c>
      <c r="K19" s="82" t="n">
        <v>0.0</v>
      </c>
      <c r="L19" s="13" t="n">
        <f>J19-K19</f>
      </c>
      <c r="M19" s="83" t="n">
        <v>0.0</v>
      </c>
      <c r="N19" s="84" t="n">
        <v>0.0</v>
      </c>
      <c r="O19" s="85" t="n">
        <v>34.0</v>
      </c>
      <c r="P19" s="86" t="n">
        <v>34.0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17.0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51.0</v>
      </c>
      <c r="H20" s="79" t="n">
        <v>17.0</v>
      </c>
      <c r="I20" s="80" t="n">
        <f>G20-H20</f>
      </c>
      <c r="J20" s="81" t="n">
        <v>51.0</v>
      </c>
      <c r="K20" s="82" t="n">
        <v>0.0</v>
      </c>
      <c r="L20" s="13" t="n">
        <f>J20-K20</f>
      </c>
      <c r="M20" s="83" t="n">
        <v>51.0</v>
      </c>
      <c r="N20" s="84" t="n">
        <v>51.0</v>
      </c>
      <c r="O20" s="85" t="n">
        <v>68.0</v>
      </c>
      <c r="P20" s="86" t="n">
        <v>51.0</v>
      </c>
      <c r="Q20" s="87" t="n">
        <f>I20+L20+M20+N20+O20+P20</f>
      </c>
      <c r="R20" s="440" t="n">
        <f>Q20+X20</f>
      </c>
      <c r="S20" s="441"/>
      <c r="T20" s="90" t="n">
        <v>17.0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1843</v>
      </c>
      <c r="D21" s="374"/>
      <c r="E21" s="359" t="n">
        <v>170.0</v>
      </c>
      <c r="F21" s="446"/>
      <c r="G21" s="78" t="n">
        <v>0.0</v>
      </c>
      <c r="H21" s="79" t="n">
        <v>0.0</v>
      </c>
      <c r="I21" s="80" t="n">
        <f>G21-H21</f>
      </c>
      <c r="J21" s="81" t="n">
        <v>0.0</v>
      </c>
      <c r="K21" s="82" t="n">
        <v>0.0</v>
      </c>
      <c r="L21" s="13" t="n">
        <f>J21-K21</f>
      </c>
      <c r="M21" s="83" t="n">
        <v>34.0</v>
      </c>
      <c r="N21" s="84" t="n">
        <v>34.0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1841</v>
      </c>
      <c r="D22" s="374"/>
      <c r="E22" s="347"/>
      <c r="F22" s="348"/>
      <c r="G22" s="78" t="n">
        <v>17.0</v>
      </c>
      <c r="H22" s="79" t="n">
        <v>0.0</v>
      </c>
      <c r="I22" s="80" t="n">
        <f>G22-H22</f>
      </c>
      <c r="J22" s="81" t="n">
        <v>17.0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1850</v>
      </c>
      <c r="D23" s="374"/>
      <c r="E23" s="347"/>
      <c r="F23" s="348"/>
      <c r="G23" s="78" t="n">
        <v>17.0</v>
      </c>
      <c r="H23" s="79" t="n">
        <v>0.0</v>
      </c>
      <c r="I23" s="80" t="n">
        <f>G23-H23</f>
      </c>
      <c r="J23" s="81" t="n">
        <v>17.0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1844</v>
      </c>
      <c r="D24" s="445"/>
      <c r="E24" s="347"/>
      <c r="F24" s="348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1844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1844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1844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1844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29.0</v>
      </c>
      <c r="H30" s="64" t="n">
        <v>0.0</v>
      </c>
      <c r="I30" s="112" t="n">
        <f>G30-H30</f>
      </c>
      <c r="J30" s="64" t="n">
        <v>29.0</v>
      </c>
      <c r="K30" s="113" t="n">
        <v>0.0</v>
      </c>
      <c r="L30" s="15" t="n">
        <f>J30-K30</f>
      </c>
      <c r="M30" s="114" t="n">
        <v>30.0</v>
      </c>
      <c r="N30" s="115" t="n">
        <v>29.0</v>
      </c>
      <c r="O30" s="114" t="n">
        <v>30.0</v>
      </c>
      <c r="P30" s="115" t="n">
        <v>29.0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18.0</v>
      </c>
      <c r="H31" s="81" t="n">
        <v>17.0</v>
      </c>
      <c r="I31" s="19" t="n">
        <f>G31-H31</f>
      </c>
      <c r="J31" s="81" t="n">
        <v>20.0</v>
      </c>
      <c r="K31" s="119" t="n">
        <v>0.0</v>
      </c>
      <c r="L31" s="10" t="n">
        <f>J31-K31</f>
      </c>
      <c r="M31" s="120" t="n">
        <v>10.0</v>
      </c>
      <c r="N31" s="121" t="n">
        <v>4.0</v>
      </c>
      <c r="O31" s="120" t="n">
        <v>6.0</v>
      </c>
      <c r="P31" s="121" t="n">
        <v>6.0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17.0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5.0</v>
      </c>
      <c r="H32" s="81" t="n">
        <v>0.0</v>
      </c>
      <c r="I32" s="19" t="n">
        <f>G32-H32</f>
      </c>
      <c r="J32" s="81" t="n">
        <v>5.0</v>
      </c>
      <c r="K32" s="119" t="n">
        <v>0.0</v>
      </c>
      <c r="L32" s="10" t="n">
        <f>J32-K32</f>
      </c>
      <c r="M32" s="120" t="n">
        <v>5.0</v>
      </c>
      <c r="N32" s="121" t="n">
        <v>5.0</v>
      </c>
      <c r="O32" s="120" t="n">
        <v>5.0</v>
      </c>
      <c r="P32" s="121" t="n">
        <v>5.0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6.0</v>
      </c>
      <c r="H33" s="81" t="n">
        <v>0.0</v>
      </c>
      <c r="I33" s="19" t="n">
        <f>G33-H33</f>
      </c>
      <c r="J33" s="81" t="n">
        <v>6.0</v>
      </c>
      <c r="K33" s="119" t="n">
        <v>0.0</v>
      </c>
      <c r="L33" s="10" t="n">
        <f>J33-K33</f>
      </c>
      <c r="M33" s="120" t="n">
        <v>6.0</v>
      </c>
      <c r="N33" s="121" t="n">
        <v>6.0</v>
      </c>
      <c r="O33" s="120" t="n">
        <v>6.0</v>
      </c>
      <c r="P33" s="121" t="n">
        <v>6.0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0.0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0.0</v>
      </c>
      <c r="H34" s="123" t="n">
        <v>0.0</v>
      </c>
      <c r="I34" s="80" t="n">
        <f>G34-H34</f>
      </c>
      <c r="J34" s="123" t="n">
        <v>0.0</v>
      </c>
      <c r="K34" s="82" t="n">
        <v>0.0</v>
      </c>
      <c r="L34" s="13" t="n">
        <f>J34-K34</f>
      </c>
      <c r="M34" s="83" t="n">
        <v>0.0</v>
      </c>
      <c r="N34" s="86" t="n">
        <v>0.0</v>
      </c>
      <c r="O34" s="83" t="n">
        <v>0.0</v>
      </c>
      <c r="P34" s="86" t="n">
        <v>0.0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17.0</v>
      </c>
      <c r="H36" s="123" t="n">
        <v>17.0</v>
      </c>
      <c r="I36" s="80" t="n">
        <f>G36-H36</f>
      </c>
      <c r="J36" s="123" t="n">
        <v>17.0</v>
      </c>
      <c r="K36" s="82" t="n">
        <v>0.0</v>
      </c>
      <c r="L36" s="13" t="n">
        <f>J36-K36</f>
      </c>
      <c r="M36" s="83" t="n">
        <v>17.0</v>
      </c>
      <c r="N36" s="86" t="n">
        <v>17.0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0.0</v>
      </c>
      <c r="V36" s="123" t="n">
        <v>17.0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1849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28 G18:G28 T8:W28" name="범위2_2"/>
    <protectedRange sqref="H1" name="범위1_3"/>
    <protectedRange sqref="H8:H16 H18:H28" name="범위2_2_4"/>
    <protectedRange sqref="K8:K28" name="범위2_2_5"/>
    <protectedRange sqref="G30:H36" name="범위3_2_1"/>
    <protectedRange sqref="J30:K36" name="범위3_2_2"/>
    <protectedRange sqref="T30:W36" name="범위3_4_1"/>
    <protectedRange sqref="G17" name="범위2_2_1"/>
    <protectedRange sqref="H17" name="범위2_2_4_1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142" priority="109" operator="greaterThan">
      <formula>8</formula>
    </cfRule>
  </conditionalFormatting>
  <conditionalFormatting sqref="">
    <cfRule type="cellIs" dxfId="141" priority="74" operator="equal">
      <formula>0</formula>
    </cfRule>
  </conditionalFormatting>
  <conditionalFormatting sqref="">
    <cfRule type="cellIs" dxfId="140" priority="95" operator="equal">
      <formula>0</formula>
    </cfRule>
  </conditionalFormatting>
  <conditionalFormatting sqref="">
    <cfRule type="cellIs" dxfId="139" priority="96" operator="equal">
      <formula>0</formula>
    </cfRule>
  </conditionalFormatting>
  <conditionalFormatting sqref="">
    <cfRule type="cellIs" dxfId="138" priority="103" operator="equal">
      <formula>0</formula>
    </cfRule>
  </conditionalFormatting>
  <conditionalFormatting sqref="">
    <cfRule type="cellIs" dxfId="137" priority="104" operator="equal">
      <formula>0</formula>
    </cfRule>
    <cfRule type="expression" dxfId="136" priority="105">
      <formula>AND((XEN3="자유학기제만 운영"),(I37&gt;51))</formula>
    </cfRule>
    <cfRule type="expression" dxfId="135" priority="106">
      <formula>AND((XEN3="자유학기제+연계학기 운영"),(I37&gt;51))</formula>
    </cfRule>
    <cfRule type="expression" dxfId="134" priority="107">
      <formula>AND((XEN3="자유학년제만 운영"),(I37&gt;85))</formula>
    </cfRule>
    <cfRule type="expression" dxfId="133" priority="108">
      <formula>AND((XEN3="자유학년제+연계학기 운영"),(I37&gt;85))</formula>
    </cfRule>
  </conditionalFormatting>
  <conditionalFormatting sqref="">
    <cfRule type="cellIs" dxfId="132" priority="130" operator="equal">
      <formula>0</formula>
    </cfRule>
  </conditionalFormatting>
  <conditionalFormatting sqref="">
    <cfRule type="cellIs" dxfId="131" priority="131" operator="equal">
      <formula>0</formula>
    </cfRule>
  </conditionalFormatting>
  <conditionalFormatting sqref="">
    <cfRule type="cellIs" dxfId="130" priority="138" operator="equal">
      <formula>0</formula>
    </cfRule>
  </conditionalFormatting>
  <conditionalFormatting sqref="">
    <cfRule type="expression" dxfId="129" priority="159">
      <formula>AND((XEQ3="자유학기제만 운영"),(L37&gt;51))</formula>
    </cfRule>
    <cfRule type="expression" dxfId="128" priority="160">
      <formula>AND((XEQ3="자유학기제+연계학기 운영"),(L37&gt;51))</formula>
    </cfRule>
    <cfRule type="expression" dxfId="127" priority="161">
      <formula>AND((XEQ3="자유학년제만 운영"),(L37&gt;85))</formula>
    </cfRule>
    <cfRule type="expression" dxfId="126" priority="162">
      <formula>AND((XEQ3="자유학년제+연계학기 운영"),(L37&gt;85))</formula>
    </cfRule>
  </conditionalFormatting>
  <conditionalFormatting sqref="">
    <cfRule type="cellIs" dxfId="125" priority="166" operator="equal">
      <formula>0</formula>
    </cfRule>
  </conditionalFormatting>
  <conditionalFormatting sqref="">
    <cfRule type="cellIs" dxfId="124" priority="165" operator="equal">
      <formula>0</formula>
    </cfRule>
  </conditionalFormatting>
  <conditionalFormatting sqref="">
    <cfRule type="cellIs" dxfId="123" priority="171" operator="greaterThan">
      <formula>8</formula>
    </cfRule>
  </conditionalFormatting>
  <conditionalFormatting sqref="">
    <cfRule type="expression" dxfId="122" priority="169">
      <formula>AND((XEW3="자유학년제만 운영"),(P37&gt;85))</formula>
    </cfRule>
    <cfRule type="expression" dxfId="121" priority="167">
      <formula>AND((XEW3="자유학기제만 운영"),(P37&gt;51))</formula>
    </cfRule>
    <cfRule type="expression" dxfId="120" priority="168">
      <formula>AND((XEW3="자유학기제+연계학기 운영"),(P37&gt;51))</formula>
    </cfRule>
    <cfRule type="expression" dxfId="119" priority="170">
      <formula>AND((XEW3="자유학년제+연계학기 운영"),(P37&gt;85))</formula>
    </cfRule>
  </conditionalFormatting>
  <conditionalFormatting sqref="">
    <cfRule type="cellIs" dxfId="118" priority="243" operator="equal">
      <formula>0</formula>
    </cfRule>
  </conditionalFormatting>
  <conditionalFormatting sqref="">
    <cfRule type="cellIs" dxfId="117" priority="214" operator="equal">
      <formula>0</formula>
    </cfRule>
  </conditionalFormatting>
  <conditionalFormatting sqref="">
    <cfRule type="expression" dxfId="116" priority="217">
      <formula>($S$30&lt;306)^($R$34&lt;68)</formula>
    </cfRule>
    <cfRule type="cellIs" dxfId="115" priority="216" operator="equal">
      <formula>0</formula>
    </cfRule>
    <cfRule type="expression" dxfId="114" priority="219">
      <formula>SUM($R$30:$R$34)=306</formula>
    </cfRule>
    <cfRule type="cellIs" dxfId="113" priority="218" operator="greaterThan">
      <formula>68</formula>
    </cfRule>
  </conditionalFormatting>
  <conditionalFormatting sqref="">
    <cfRule type="cellIs" dxfId="112" priority="222" operator="equal">
      <formula>0</formula>
    </cfRule>
  </conditionalFormatting>
  <conditionalFormatting sqref="">
    <cfRule type="cellIs" dxfId="111" priority="223" operator="lessThan">
      <formula>3366</formula>
    </cfRule>
  </conditionalFormatting>
  <conditionalFormatting sqref="">
    <cfRule type="expression" dxfId="110" priority="244">
      <formula>($R$29+$R$36)&lt;3060</formula>
    </cfRule>
  </conditionalFormatting>
  <conditionalFormatting sqref="">
    <cfRule type="expression" dxfId="109" priority="259">
      <formula>SUM(R30:R36)&lt;374</formula>
    </cfRule>
  </conditionalFormatting>
  <conditionalFormatting sqref="">
    <cfRule type="cellIs" dxfId="108" priority="253" operator="lessThan">
      <formula>306</formula>
    </cfRule>
  </conditionalFormatting>
  <conditionalFormatting sqref="">
    <cfRule type="cellIs" dxfId="107" priority="257" operator="equal">
      <formula>0</formula>
    </cfRule>
  </conditionalFormatting>
  <conditionalFormatting sqref="">
    <cfRule type="cellIs" dxfId="106" priority="258" operator="lessThan">
      <formula>136</formula>
    </cfRule>
  </conditionalFormatting>
  <conditionalFormatting sqref="">
    <cfRule type="cellIs" dxfId="105" priority="277" operator="greaterThan">
      <formula>0</formula>
    </cfRule>
  </conditionalFormatting>
  <conditionalFormatting sqref="">
    <cfRule type="cellIs" dxfId="104" priority="280" operator="greaterThan">
      <formula>0</formula>
    </cfRule>
  </conditionalFormatting>
  <conditionalFormatting sqref="">
    <cfRule type="cellIs" dxfId="103" priority="281" operator="equal">
      <formula>0</formula>
    </cfRule>
  </conditionalFormatting>
  <conditionalFormatting sqref="">
    <cfRule type="cellIs" dxfId="102" priority="302" operator="equal">
      <formula>0</formula>
    </cfRule>
  </conditionalFormatting>
  <conditionalFormatting sqref="">
    <cfRule type="cellIs" dxfId="101" priority="303" operator="equal">
      <formula>0</formula>
    </cfRule>
  </conditionalFormatting>
  <conditionalFormatting sqref="">
    <cfRule type="cellIs" dxfId="100" priority="310" operator="equal">
      <formula>0</formula>
    </cfRule>
  </conditionalFormatting>
  <conditionalFormatting sqref="">
    <cfRule type="expression" dxfId="99" priority="311">
      <formula>AND((D3="자유학기제 운영(170)"),(X37&gt;51))</formula>
    </cfRule>
    <cfRule type="expression" dxfId="98" priority="312">
      <formula>AND((D3="자유학기제+연계학기 운영"),(X37&gt;51))</formula>
    </cfRule>
    <cfRule type="expression" dxfId="97" priority="314">
      <formula>AND((D3="자유학년제+연계학기 운영"),(X37&gt;85))</formula>
    </cfRule>
    <cfRule type="expression" dxfId="96" priority="313">
      <formula>AND((D3="자유학년제 운영"),(X37&gt;85))</formula>
    </cfRule>
  </conditionalFormatting>
  <conditionalFormatting sqref="">
    <cfRule type="expression" dxfId="95" priority="315">
      <formula>AND(($D$3="자유학기제 운영(170)"),(X38&lt;170))</formula>
    </cfRule>
    <cfRule type="expression" dxfId="94" priority="316">
      <formula>AND(($D$3="자유학기제+연계학기 운영"),(X38&lt;170))</formula>
    </cfRule>
    <cfRule type="expression" dxfId="93" priority="318">
      <formula>AND(($D$3="자유학년제+연계학기 운영"),(X38&lt;221))</formula>
    </cfRule>
    <cfRule type="expression" dxfId="92" priority="317">
      <formula>AND(($D$3="자유학년제 운영"),(X38&lt;221))</formula>
    </cfRule>
  </conditionalFormatting>
  <conditionalFormatting sqref="">
    <cfRule type="cellIs" dxfId="91" priority="319" operator="lessThan">
      <formula>0</formula>
    </cfRule>
  </conditionalFormatting>
  <conditionalFormatting sqref="">
    <cfRule type="cellIs" dxfId="90" priority="388" operator="equal">
      <formula>0</formula>
    </cfRule>
  </conditionalFormatting>
  <conditionalFormatting sqref="">
    <cfRule type="cellIs" dxfId="89" priority="327" operator="lessThan">
      <formula>-0.2</formula>
    </cfRule>
    <cfRule type="cellIs" dxfId="88" priority="328" operator="greaterThan">
      <formula>20%</formula>
    </cfRule>
  </conditionalFormatting>
  <conditionalFormatting sqref="">
    <cfRule type="cellIs" dxfId="87" priority="331" operator="greaterThan">
      <formula>0.2</formula>
    </cfRule>
    <cfRule type="cellIs" dxfId="86" priority="332" operator="lessThan">
      <formula>0</formula>
    </cfRule>
  </conditionalFormatting>
  <conditionalFormatting sqref="">
    <cfRule type="cellIs" dxfId="85" priority="335" operator="lessThan">
      <formula>-0.2</formula>
    </cfRule>
    <cfRule type="cellIs" dxfId="84" priority="336" operator="greaterThan">
      <formula>20%</formula>
    </cfRule>
  </conditionalFormatting>
  <conditionalFormatting sqref="">
    <cfRule type="expression" dxfId="83" priority="367">
      <formula>AND($D$3="자유학년제+연계학기 운영",#REF!&gt;0,#REF!&gt;0,#REF!&gt;0,#REF!&gt;0,$AA$30&lt;-221)</formula>
    </cfRule>
    <cfRule type="expression" dxfId="82" priority="363">
      <formula>AND($D$3="자유학년제만 운영",$AA$30&lt;-85)</formula>
    </cfRule>
    <cfRule type="expression" dxfId="81" priority="364">
      <formula>AND($D$3="자유학년제+연계학기 운영",#REF!&gt;0,#REF!=0,#REF!=0,#REF!=0,$AA$30&lt;-119)</formula>
    </cfRule>
    <cfRule type="expression" dxfId="80" priority="365">
      <formula>AND($D$3="자유학년제+연계학기 운영",#REF!&gt;0,#REF!&gt;0,#REF!=0,#REF!=0,$AA$30&lt;-153)</formula>
    </cfRule>
    <cfRule type="expression" dxfId="79" priority="366">
      <formula>AND($D$3="자유학년제+연계학기 운영",#REF!&gt;0,#REF!&gt;0,#REF!&gt;0,#REF!=0,$AA$30&lt;-187)</formula>
    </cfRule>
  </conditionalFormatting>
  <conditionalFormatting sqref="">
    <cfRule type="cellIs" dxfId="78" priority="375" operator="lessThan">
      <formula>-0.2</formula>
    </cfRule>
  </conditionalFormatting>
  <conditionalFormatting sqref="">
    <cfRule type="cellIs" dxfId="77" priority="380" operator="greaterThan">
      <formula>20%</formula>
    </cfRule>
  </conditionalFormatting>
  <conditionalFormatting sqref="">
    <cfRule type="cellIs" dxfId="76" priority="381" operator="lessThan">
      <formula>-0.2</formula>
    </cfRule>
  </conditionalFormatting>
  <conditionalFormatting sqref="">
    <cfRule type="cellIs" dxfId="75" priority="382" operator="greaterThan">
      <formula>0.2</formula>
    </cfRule>
  </conditionalFormatting>
  <conditionalFormatting sqref="">
    <cfRule type="cellIs" dxfId="74" priority="383" operator="greaterThan">
      <formula>20%</formula>
    </cfRule>
  </conditionalFormatting>
  <conditionalFormatting sqref="">
    <cfRule type="cellIs" dxfId="73" priority="387" operator="greaterThan">
      <formula>20%</formula>
    </cfRule>
    <cfRule type="cellIs" dxfId="72" priority="386" operator="lessThan">
      <formula>-0.2</formula>
    </cfRule>
  </conditionalFormatting>
  <conditionalFormatting sqref="G17">
    <cfRule type="cellIs" dxfId="141" priority="72" operator="equal">
      <formula>0</formula>
    </cfRule>
  </conditionalFormatting>
  <conditionalFormatting sqref="G39">
    <cfRule type="cellIs" dxfId="142" priority="73" operator="greaterThan">
      <formula>8</formula>
    </cfRule>
  </conditionalFormatting>
  <conditionalFormatting sqref="H17">
    <cfRule type="cellIs" dxfId="141" priority="74" operator="equal">
      <formula>0</formula>
    </cfRule>
  </conditionalFormatting>
  <conditionalFormatting sqref="I8">
    <cfRule type="cellIs" dxfId="140" priority="75" operator="equal">
      <formula>0</formula>
    </cfRule>
  </conditionalFormatting>
  <conditionalFormatting sqref="I9">
    <cfRule type="cellIs" dxfId="140" priority="76" operator="equal">
      <formula>0</formula>
    </cfRule>
  </conditionalFormatting>
  <conditionalFormatting sqref="I10">
    <cfRule type="cellIs" dxfId="140" priority="77" operator="equal">
      <formula>0</formula>
    </cfRule>
  </conditionalFormatting>
  <conditionalFormatting sqref="I11">
    <cfRule type="cellIs" dxfId="140" priority="78" operator="equal">
      <formula>0</formula>
    </cfRule>
  </conditionalFormatting>
  <conditionalFormatting sqref="I12">
    <cfRule type="cellIs" dxfId="140" priority="79" operator="equal">
      <formula>0</formula>
    </cfRule>
  </conditionalFormatting>
  <conditionalFormatting sqref="I13">
    <cfRule type="cellIs" dxfId="140" priority="80" operator="equal">
      <formula>0</formula>
    </cfRule>
  </conditionalFormatting>
  <conditionalFormatting sqref="I14">
    <cfRule type="cellIs" dxfId="140" priority="81" operator="equal">
      <formula>0</formula>
    </cfRule>
  </conditionalFormatting>
  <conditionalFormatting sqref="I15">
    <cfRule type="cellIs" dxfId="140" priority="82" operator="equal">
      <formula>0</formula>
    </cfRule>
  </conditionalFormatting>
  <conditionalFormatting sqref="I16">
    <cfRule type="cellIs" dxfId="140" priority="83" operator="equal">
      <formula>0</formula>
    </cfRule>
  </conditionalFormatting>
  <conditionalFormatting sqref="I17">
    <cfRule type="cellIs" dxfId="140" priority="84" operator="equal">
      <formula>0</formula>
    </cfRule>
  </conditionalFormatting>
  <conditionalFormatting sqref="I18">
    <cfRule type="cellIs" dxfId="140" priority="85" operator="equal">
      <formula>0</formula>
    </cfRule>
  </conditionalFormatting>
  <conditionalFormatting sqref="I19">
    <cfRule type="cellIs" dxfId="140" priority="86" operator="equal">
      <formula>0</formula>
    </cfRule>
  </conditionalFormatting>
  <conditionalFormatting sqref="I20">
    <cfRule type="cellIs" dxfId="140" priority="87" operator="equal">
      <formula>0</formula>
    </cfRule>
  </conditionalFormatting>
  <conditionalFormatting sqref="I21">
    <cfRule type="cellIs" dxfId="140" priority="88" operator="equal">
      <formula>0</formula>
    </cfRule>
  </conditionalFormatting>
  <conditionalFormatting sqref="I22">
    <cfRule type="cellIs" dxfId="140" priority="89" operator="equal">
      <formula>0</formula>
    </cfRule>
  </conditionalFormatting>
  <conditionalFormatting sqref="I23">
    <cfRule type="cellIs" dxfId="140" priority="90" operator="equal">
      <formula>0</formula>
    </cfRule>
  </conditionalFormatting>
  <conditionalFormatting sqref="I24">
    <cfRule type="cellIs" dxfId="140" priority="91" operator="equal">
      <formula>0</formula>
    </cfRule>
  </conditionalFormatting>
  <conditionalFormatting sqref="I25">
    <cfRule type="cellIs" dxfId="140" priority="92" operator="equal">
      <formula>0</formula>
    </cfRule>
  </conditionalFormatting>
  <conditionalFormatting sqref="I26">
    <cfRule type="cellIs" dxfId="140" priority="93" operator="equal">
      <formula>0</formula>
    </cfRule>
  </conditionalFormatting>
  <conditionalFormatting sqref="I27">
    <cfRule type="cellIs" dxfId="140" priority="94" operator="equal">
      <formula>0</formula>
    </cfRule>
  </conditionalFormatting>
  <conditionalFormatting sqref="I28">
    <cfRule type="cellIs" dxfId="140" priority="95" operator="equal">
      <formula>0</formula>
    </cfRule>
  </conditionalFormatting>
  <conditionalFormatting sqref="I29">
    <cfRule type="cellIs" dxfId="139" priority="96" operator="equal">
      <formula>0</formula>
    </cfRule>
  </conditionalFormatting>
  <conditionalFormatting sqref="I30">
    <cfRule type="cellIs" dxfId="138" priority="97" operator="equal">
      <formula>0</formula>
    </cfRule>
  </conditionalFormatting>
  <conditionalFormatting sqref="I31">
    <cfRule type="cellIs" dxfId="138" priority="98" operator="equal">
      <formula>0</formula>
    </cfRule>
  </conditionalFormatting>
  <conditionalFormatting sqref="I32">
    <cfRule type="cellIs" dxfId="138" priority="99" operator="equal">
      <formula>0</formula>
    </cfRule>
  </conditionalFormatting>
  <conditionalFormatting sqref="I33">
    <cfRule type="cellIs" dxfId="138" priority="100" operator="equal">
      <formula>0</formula>
    </cfRule>
  </conditionalFormatting>
  <conditionalFormatting sqref="I34">
    <cfRule type="cellIs" dxfId="138" priority="101" operator="equal">
      <formula>0</formula>
    </cfRule>
  </conditionalFormatting>
  <conditionalFormatting sqref="I35">
    <cfRule type="cellIs" dxfId="138" priority="102" operator="equal">
      <formula>0</formula>
    </cfRule>
  </conditionalFormatting>
  <conditionalFormatting sqref="I36">
    <cfRule type="cellIs" dxfId="138" priority="103" operator="equal">
      <formula>0</formula>
    </cfRule>
  </conditionalFormatting>
  <conditionalFormatting sqref="I37">
    <cfRule type="cellIs" dxfId="137" priority="104" operator="equal">
      <formula>0</formula>
    </cfRule>
  </conditionalFormatting>
  <conditionalFormatting sqref="I37">
    <cfRule type="expression" dxfId="136" priority="105">
      <formula>AND((XEN3="자유학기제만 운영"),(I37&gt;51))</formula>
    </cfRule>
  </conditionalFormatting>
  <conditionalFormatting sqref="I37">
    <cfRule type="expression" dxfId="135" priority="106">
      <formula>AND((XEN3="자유학기제+연계학기 운영"),(I37&gt;51))</formula>
    </cfRule>
  </conditionalFormatting>
  <conditionalFormatting sqref="I37">
    <cfRule type="expression" dxfId="134" priority="107">
      <formula>AND((XEN3="자유학년제만 운영"),(I37&gt;85))</formula>
    </cfRule>
  </conditionalFormatting>
  <conditionalFormatting sqref="I37">
    <cfRule type="expression" dxfId="133" priority="108">
      <formula>AND((XEN3="자유학년제+연계학기 운영"),(I37&gt;85))</formula>
    </cfRule>
  </conditionalFormatting>
  <conditionalFormatting sqref="J39">
    <cfRule type="cellIs" dxfId="142" priority="109" operator="greaterThan">
      <formula>8</formula>
    </cfRule>
  </conditionalFormatting>
  <conditionalFormatting sqref="L8">
    <cfRule type="cellIs" dxfId="132" priority="110" operator="equal">
      <formula>0</formula>
    </cfRule>
  </conditionalFormatting>
  <conditionalFormatting sqref="L9">
    <cfRule type="cellIs" dxfId="132" priority="111" operator="equal">
      <formula>0</formula>
    </cfRule>
  </conditionalFormatting>
  <conditionalFormatting sqref="L10">
    <cfRule type="cellIs" dxfId="132" priority="112" operator="equal">
      <formula>0</formula>
    </cfRule>
  </conditionalFormatting>
  <conditionalFormatting sqref="L11">
    <cfRule type="cellIs" dxfId="132" priority="113" operator="equal">
      <formula>0</formula>
    </cfRule>
  </conditionalFormatting>
  <conditionalFormatting sqref="L12">
    <cfRule type="cellIs" dxfId="132" priority="114" operator="equal">
      <formula>0</formula>
    </cfRule>
  </conditionalFormatting>
  <conditionalFormatting sqref="L13">
    <cfRule type="cellIs" dxfId="132" priority="115" operator="equal">
      <formula>0</formula>
    </cfRule>
  </conditionalFormatting>
  <conditionalFormatting sqref="L14">
    <cfRule type="cellIs" dxfId="132" priority="116" operator="equal">
      <formula>0</formula>
    </cfRule>
  </conditionalFormatting>
  <conditionalFormatting sqref="L15">
    <cfRule type="cellIs" dxfId="132" priority="117" operator="equal">
      <formula>0</formula>
    </cfRule>
  </conditionalFormatting>
  <conditionalFormatting sqref="L16">
    <cfRule type="cellIs" dxfId="132" priority="118" operator="equal">
      <formula>0</formula>
    </cfRule>
  </conditionalFormatting>
  <conditionalFormatting sqref="L17">
    <cfRule type="cellIs" dxfId="132" priority="119" operator="equal">
      <formula>0</formula>
    </cfRule>
  </conditionalFormatting>
  <conditionalFormatting sqref="L18">
    <cfRule type="cellIs" dxfId="132" priority="120" operator="equal">
      <formula>0</formula>
    </cfRule>
  </conditionalFormatting>
  <conditionalFormatting sqref="L19">
    <cfRule type="cellIs" dxfId="132" priority="121" operator="equal">
      <formula>0</formula>
    </cfRule>
  </conditionalFormatting>
  <conditionalFormatting sqref="L20">
    <cfRule type="cellIs" dxfId="132" priority="122" operator="equal">
      <formula>0</formula>
    </cfRule>
  </conditionalFormatting>
  <conditionalFormatting sqref="L21">
    <cfRule type="cellIs" dxfId="132" priority="123" operator="equal">
      <formula>0</formula>
    </cfRule>
  </conditionalFormatting>
  <conditionalFormatting sqref="L22">
    <cfRule type="cellIs" dxfId="132" priority="124" operator="equal">
      <formula>0</formula>
    </cfRule>
  </conditionalFormatting>
  <conditionalFormatting sqref="L23">
    <cfRule type="cellIs" dxfId="132" priority="125" operator="equal">
      <formula>0</formula>
    </cfRule>
  </conditionalFormatting>
  <conditionalFormatting sqref="L24">
    <cfRule type="cellIs" dxfId="132" priority="126" operator="equal">
      <formula>0</formula>
    </cfRule>
  </conditionalFormatting>
  <conditionalFormatting sqref="L25">
    <cfRule type="cellIs" dxfId="132" priority="127" operator="equal">
      <formula>0</formula>
    </cfRule>
  </conditionalFormatting>
  <conditionalFormatting sqref="L26">
    <cfRule type="cellIs" dxfId="132" priority="128" operator="equal">
      <formula>0</formula>
    </cfRule>
  </conditionalFormatting>
  <conditionalFormatting sqref="L27">
    <cfRule type="cellIs" dxfId="132" priority="129" operator="equal">
      <formula>0</formula>
    </cfRule>
  </conditionalFormatting>
  <conditionalFormatting sqref="L28">
    <cfRule type="cellIs" dxfId="132" priority="130" operator="equal">
      <formula>0</formula>
    </cfRule>
  </conditionalFormatting>
  <conditionalFormatting sqref="L29">
    <cfRule type="cellIs" dxfId="131" priority="131" operator="equal">
      <formula>0</formula>
    </cfRule>
  </conditionalFormatting>
  <conditionalFormatting sqref="L30">
    <cfRule type="cellIs" dxfId="130" priority="132" operator="equal">
      <formula>0</formula>
    </cfRule>
  </conditionalFormatting>
  <conditionalFormatting sqref="L31">
    <cfRule type="cellIs" dxfId="130" priority="133" operator="equal">
      <formula>0</formula>
    </cfRule>
  </conditionalFormatting>
  <conditionalFormatting sqref="L32">
    <cfRule type="cellIs" dxfId="130" priority="134" operator="equal">
      <formula>0</formula>
    </cfRule>
  </conditionalFormatting>
  <conditionalFormatting sqref="L33">
    <cfRule type="cellIs" dxfId="130" priority="135" operator="equal">
      <formula>0</formula>
    </cfRule>
  </conditionalFormatting>
  <conditionalFormatting sqref="L34">
    <cfRule type="cellIs" dxfId="130" priority="136" operator="equal">
      <formula>0</formula>
    </cfRule>
  </conditionalFormatting>
  <conditionalFormatting sqref="L35">
    <cfRule type="cellIs" dxfId="130" priority="137" operator="equal">
      <formula>0</formula>
    </cfRule>
  </conditionalFormatting>
  <conditionalFormatting sqref="L36">
    <cfRule type="cellIs" dxfId="130" priority="138" operator="equal">
      <formula>0</formula>
    </cfRule>
  </conditionalFormatting>
  <conditionalFormatting sqref="L37">
    <cfRule type="expression" dxfId="129" priority="139">
      <formula>AND((XEQ3="자유학기제만 운영"),(L37&gt;51))</formula>
    </cfRule>
  </conditionalFormatting>
  <conditionalFormatting sqref="L37">
    <cfRule type="expression" dxfId="128" priority="140">
      <formula>AND((XEQ3="자유학기제+연계학기 운영"),(L37&gt;51))</formula>
    </cfRule>
  </conditionalFormatting>
  <conditionalFormatting sqref="L37">
    <cfRule type="expression" dxfId="127" priority="141">
      <formula>AND((XEQ3="자유학년제만 운영"),(L37&gt;85))</formula>
    </cfRule>
  </conditionalFormatting>
  <conditionalFormatting sqref="L37">
    <cfRule type="expression" dxfId="126" priority="142">
      <formula>AND((XEQ3="자유학년제+연계학기 운영"),(L37&gt;85))</formula>
    </cfRule>
  </conditionalFormatting>
  <conditionalFormatting sqref="L37">
    <cfRule type="cellIs" dxfId="125" priority="143" operator="equal">
      <formula>0</formula>
    </cfRule>
  </conditionalFormatting>
  <conditionalFormatting sqref="M17">
    <cfRule type="cellIs" dxfId="124" priority="144" operator="equal">
      <formula>0</formula>
    </cfRule>
  </conditionalFormatting>
  <conditionalFormatting sqref="M37">
    <cfRule type="expression" dxfId="129" priority="145">
      <formula>AND((XEQ3="자유학기제만 운영"),(L37&gt;51))</formula>
    </cfRule>
  </conditionalFormatting>
  <conditionalFormatting sqref="M37">
    <cfRule type="expression" dxfId="128" priority="146">
      <formula>AND((XEQ3="자유학기제+연계학기 운영"),(L37&gt;51))</formula>
    </cfRule>
  </conditionalFormatting>
  <conditionalFormatting sqref="M37">
    <cfRule type="expression" dxfId="127" priority="147">
      <formula>AND((XEQ3="자유학년제만 운영"),(L37&gt;85))</formula>
    </cfRule>
  </conditionalFormatting>
  <conditionalFormatting sqref="M37">
    <cfRule type="expression" dxfId="126" priority="148">
      <formula>AND((XEQ3="자유학년제+연계학기 운영"),(L37&gt;85))</formula>
    </cfRule>
  </conditionalFormatting>
  <conditionalFormatting sqref="M37">
    <cfRule type="cellIs" dxfId="125" priority="149" operator="equal">
      <formula>0</formula>
    </cfRule>
  </conditionalFormatting>
  <conditionalFormatting sqref="M39">
    <cfRule type="cellIs" dxfId="123" priority="150" operator="greaterThan">
      <formula>8</formula>
    </cfRule>
  </conditionalFormatting>
  <conditionalFormatting sqref="N17">
    <cfRule type="cellIs" dxfId="124" priority="151" operator="equal">
      <formula>0</formula>
    </cfRule>
  </conditionalFormatting>
  <conditionalFormatting sqref="N37">
    <cfRule type="expression" dxfId="129" priority="152">
      <formula>AND((XEQ3="자유학기제만 운영"),(L37&gt;51))</formula>
    </cfRule>
  </conditionalFormatting>
  <conditionalFormatting sqref="N37">
    <cfRule type="expression" dxfId="128" priority="153">
      <formula>AND((XEQ3="자유학기제+연계학기 운영"),(L37&gt;51))</formula>
    </cfRule>
  </conditionalFormatting>
  <conditionalFormatting sqref="N37">
    <cfRule type="expression" dxfId="127" priority="154">
      <formula>AND((XEQ3="자유학년제만 운영"),(L37&gt;85))</formula>
    </cfRule>
  </conditionalFormatting>
  <conditionalFormatting sqref="N37">
    <cfRule type="expression" dxfId="126" priority="155">
      <formula>AND((XEQ3="자유학년제+연계학기 운영"),(L37&gt;85))</formula>
    </cfRule>
  </conditionalFormatting>
  <conditionalFormatting sqref="N37">
    <cfRule type="cellIs" dxfId="125" priority="156" operator="equal">
      <formula>0</formula>
    </cfRule>
  </conditionalFormatting>
  <conditionalFormatting sqref="N39">
    <cfRule type="cellIs" dxfId="123" priority="157" operator="greaterThan">
      <formula>8</formula>
    </cfRule>
  </conditionalFormatting>
  <conditionalFormatting sqref="O17">
    <cfRule type="cellIs" dxfId="124" priority="158" operator="equal">
      <formula>0</formula>
    </cfRule>
  </conditionalFormatting>
  <conditionalFormatting sqref="O37">
    <cfRule type="expression" dxfId="129" priority="159">
      <formula>AND((XEQ3="자유학기제만 운영"),(L37&gt;51))</formula>
    </cfRule>
  </conditionalFormatting>
  <conditionalFormatting sqref="O37">
    <cfRule type="expression" dxfId="128" priority="160">
      <formula>AND((XEQ3="자유학기제+연계학기 운영"),(L37&gt;51))</formula>
    </cfRule>
  </conditionalFormatting>
  <conditionalFormatting sqref="O37">
    <cfRule type="expression" dxfId="127" priority="161">
      <formula>AND((XEQ3="자유학년제만 운영"),(L37&gt;85))</formula>
    </cfRule>
  </conditionalFormatting>
  <conditionalFormatting sqref="O37">
    <cfRule type="expression" dxfId="126" priority="162">
      <formula>AND((XEQ3="자유학년제+연계학기 운영"),(L37&gt;85))</formula>
    </cfRule>
  </conditionalFormatting>
  <conditionalFormatting sqref="O37">
    <cfRule type="cellIs" dxfId="125" priority="163" operator="equal">
      <formula>0</formula>
    </cfRule>
  </conditionalFormatting>
  <conditionalFormatting sqref="O39">
    <cfRule type="cellIs" dxfId="123" priority="164" operator="greaterThan">
      <formula>8</formula>
    </cfRule>
  </conditionalFormatting>
  <conditionalFormatting sqref="P17">
    <cfRule type="cellIs" dxfId="124" priority="165" operator="equal">
      <formula>0</formula>
    </cfRule>
  </conditionalFormatting>
  <conditionalFormatting sqref="P37">
    <cfRule type="cellIs" dxfId="125" priority="166" operator="equal">
      <formula>0</formula>
    </cfRule>
  </conditionalFormatting>
  <conditionalFormatting sqref="P37">
    <cfRule type="expression" dxfId="121" priority="167">
      <formula>AND((XEW3="자유학기제만 운영"),(P37&gt;51))</formula>
    </cfRule>
  </conditionalFormatting>
  <conditionalFormatting sqref="P37">
    <cfRule type="expression" dxfId="120" priority="168">
      <formula>AND((XEW3="자유학기제+연계학기 운영"),(P37&gt;51))</formula>
    </cfRule>
  </conditionalFormatting>
  <conditionalFormatting sqref="P37">
    <cfRule type="expression" dxfId="122" priority="169">
      <formula>AND((XEW3="자유학년제만 운영"),(P37&gt;85))</formula>
    </cfRule>
  </conditionalFormatting>
  <conditionalFormatting sqref="P37">
    <cfRule type="expression" dxfId="119" priority="170">
      <formula>AND((XEW3="자유학년제+연계학기 운영"),(P37&gt;85))</formula>
    </cfRule>
  </conditionalFormatting>
  <conditionalFormatting sqref="P39">
    <cfRule type="cellIs" dxfId="123" priority="171" operator="greaterThan">
      <formula>8</formula>
    </cfRule>
  </conditionalFormatting>
  <conditionalFormatting sqref="Q8">
    <cfRule type="cellIs" dxfId="118" priority="172" operator="equal">
      <formula>0</formula>
    </cfRule>
  </conditionalFormatting>
  <conditionalFormatting sqref="Q9">
    <cfRule type="cellIs" dxfId="118" priority="173" operator="equal">
      <formula>0</formula>
    </cfRule>
  </conditionalFormatting>
  <conditionalFormatting sqref="Q10">
    <cfRule type="cellIs" dxfId="118" priority="174" operator="equal">
      <formula>0</formula>
    </cfRule>
  </conditionalFormatting>
  <conditionalFormatting sqref="Q11">
    <cfRule type="cellIs" dxfId="118" priority="175" operator="equal">
      <formula>0</formula>
    </cfRule>
  </conditionalFormatting>
  <conditionalFormatting sqref="Q12">
    <cfRule type="cellIs" dxfId="118" priority="176" operator="equal">
      <formula>0</formula>
    </cfRule>
  </conditionalFormatting>
  <conditionalFormatting sqref="Q13">
    <cfRule type="cellIs" dxfId="118" priority="177" operator="equal">
      <formula>0</formula>
    </cfRule>
  </conditionalFormatting>
  <conditionalFormatting sqref="Q14">
    <cfRule type="cellIs" dxfId="118" priority="178" operator="equal">
      <formula>0</formula>
    </cfRule>
  </conditionalFormatting>
  <conditionalFormatting sqref="Q15">
    <cfRule type="cellIs" dxfId="118" priority="179" operator="equal">
      <formula>0</formula>
    </cfRule>
  </conditionalFormatting>
  <conditionalFormatting sqref="Q16">
    <cfRule type="cellIs" dxfId="118" priority="180" operator="equal">
      <formula>0</formula>
    </cfRule>
  </conditionalFormatting>
  <conditionalFormatting sqref="Q17">
    <cfRule type="cellIs" dxfId="118" priority="181" operator="equal">
      <formula>0</formula>
    </cfRule>
  </conditionalFormatting>
  <conditionalFormatting sqref="Q18">
    <cfRule type="cellIs" dxfId="118" priority="182" operator="equal">
      <formula>0</formula>
    </cfRule>
  </conditionalFormatting>
  <conditionalFormatting sqref="Q19">
    <cfRule type="cellIs" dxfId="118" priority="183" operator="equal">
      <formula>0</formula>
    </cfRule>
  </conditionalFormatting>
  <conditionalFormatting sqref="Q20">
    <cfRule type="cellIs" dxfId="118" priority="184" operator="equal">
      <formula>0</formula>
    </cfRule>
  </conditionalFormatting>
  <conditionalFormatting sqref="Q21">
    <cfRule type="cellIs" dxfId="118" priority="185" operator="equal">
      <formula>0</formula>
    </cfRule>
  </conditionalFormatting>
  <conditionalFormatting sqref="Q22">
    <cfRule type="cellIs" dxfId="118" priority="186" operator="equal">
      <formula>0</formula>
    </cfRule>
  </conditionalFormatting>
  <conditionalFormatting sqref="Q23">
    <cfRule type="cellIs" dxfId="118" priority="187" operator="equal">
      <formula>0</formula>
    </cfRule>
  </conditionalFormatting>
  <conditionalFormatting sqref="Q24">
    <cfRule type="cellIs" dxfId="118" priority="188" operator="equal">
      <formula>0</formula>
    </cfRule>
  </conditionalFormatting>
  <conditionalFormatting sqref="Q25">
    <cfRule type="cellIs" dxfId="118" priority="189" operator="equal">
      <formula>0</formula>
    </cfRule>
  </conditionalFormatting>
  <conditionalFormatting sqref="Q26">
    <cfRule type="cellIs" dxfId="118" priority="190" operator="equal">
      <formula>0</formula>
    </cfRule>
  </conditionalFormatting>
  <conditionalFormatting sqref="Q27">
    <cfRule type="cellIs" dxfId="118" priority="191" operator="equal">
      <formula>0</formula>
    </cfRule>
  </conditionalFormatting>
  <conditionalFormatting sqref="Q28">
    <cfRule type="cellIs" dxfId="118" priority="192" operator="equal">
      <formula>0</formula>
    </cfRule>
  </conditionalFormatting>
  <conditionalFormatting sqref="R8">
    <cfRule type="cellIs" dxfId="118" priority="193" operator="equal">
      <formula>0</formula>
    </cfRule>
  </conditionalFormatting>
  <conditionalFormatting sqref="R9">
    <cfRule type="cellIs" dxfId="118" priority="194" operator="equal">
      <formula>0</formula>
    </cfRule>
  </conditionalFormatting>
  <conditionalFormatting sqref="R10">
    <cfRule type="cellIs" dxfId="118" priority="195" operator="equal">
      <formula>0</formula>
    </cfRule>
  </conditionalFormatting>
  <conditionalFormatting sqref="R11">
    <cfRule type="cellIs" dxfId="118" priority="196" operator="equal">
      <formula>0</formula>
    </cfRule>
  </conditionalFormatting>
  <conditionalFormatting sqref="R12">
    <cfRule type="cellIs" dxfId="118" priority="197" operator="equal">
      <formula>0</formula>
    </cfRule>
  </conditionalFormatting>
  <conditionalFormatting sqref="R13">
    <cfRule type="cellIs" dxfId="118" priority="198" operator="equal">
      <formula>0</formula>
    </cfRule>
  </conditionalFormatting>
  <conditionalFormatting sqref="R14">
    <cfRule type="cellIs" dxfId="118" priority="199" operator="equal">
      <formula>0</formula>
    </cfRule>
  </conditionalFormatting>
  <conditionalFormatting sqref="R15">
    <cfRule type="cellIs" dxfId="118" priority="200" operator="equal">
      <formula>0</formula>
    </cfRule>
  </conditionalFormatting>
  <conditionalFormatting sqref="R16">
    <cfRule type="cellIs" dxfId="118" priority="201" operator="equal">
      <formula>0</formula>
    </cfRule>
  </conditionalFormatting>
  <conditionalFormatting sqref="R17">
    <cfRule type="cellIs" dxfId="118" priority="202" operator="equal">
      <formula>0</formula>
    </cfRule>
  </conditionalFormatting>
  <conditionalFormatting sqref="R18">
    <cfRule type="cellIs" dxfId="118" priority="203" operator="equal">
      <formula>0</formula>
    </cfRule>
  </conditionalFormatting>
  <conditionalFormatting sqref="R19">
    <cfRule type="cellIs" dxfId="118" priority="204" operator="equal">
      <formula>0</formula>
    </cfRule>
  </conditionalFormatting>
  <conditionalFormatting sqref="R20">
    <cfRule type="cellIs" dxfId="118" priority="205" operator="equal">
      <formula>0</formula>
    </cfRule>
  </conditionalFormatting>
  <conditionalFormatting sqref="R21">
    <cfRule type="cellIs" dxfId="118" priority="206" operator="equal">
      <formula>0</formula>
    </cfRule>
  </conditionalFormatting>
  <conditionalFormatting sqref="R22">
    <cfRule type="cellIs" dxfId="118" priority="207" operator="equal">
      <formula>0</formula>
    </cfRule>
  </conditionalFormatting>
  <conditionalFormatting sqref="R23">
    <cfRule type="cellIs" dxfId="118" priority="208" operator="equal">
      <formula>0</formula>
    </cfRule>
  </conditionalFormatting>
  <conditionalFormatting sqref="R24">
    <cfRule type="cellIs" dxfId="118" priority="209" operator="equal">
      <formula>0</formula>
    </cfRule>
  </conditionalFormatting>
  <conditionalFormatting sqref="R25">
    <cfRule type="cellIs" dxfId="118" priority="210" operator="equal">
      <formula>0</formula>
    </cfRule>
  </conditionalFormatting>
  <conditionalFormatting sqref="R26">
    <cfRule type="cellIs" dxfId="118" priority="211" operator="equal">
      <formula>0</formula>
    </cfRule>
  </conditionalFormatting>
  <conditionalFormatting sqref="R27">
    <cfRule type="cellIs" dxfId="118" priority="212" operator="equal">
      <formula>0</formula>
    </cfRule>
  </conditionalFormatting>
  <conditionalFormatting sqref="R28">
    <cfRule type="cellIs" dxfId="118" priority="213" operator="equal">
      <formula>0</formula>
    </cfRule>
  </conditionalFormatting>
  <conditionalFormatting sqref="R29">
    <cfRule type="cellIs" dxfId="117" priority="214" operator="equal">
      <formula>0</formula>
    </cfRule>
  </conditionalFormatting>
  <conditionalFormatting sqref="R29">
    <cfRule type="expression" dxfId="110" priority="215">
      <formula>($R$29+$R$36)&lt;3060</formula>
    </cfRule>
  </conditionalFormatting>
  <conditionalFormatting sqref="R34">
    <cfRule type="cellIs" dxfId="115" priority="216" operator="equal">
      <formula>0</formula>
    </cfRule>
  </conditionalFormatting>
  <conditionalFormatting sqref="R34">
    <cfRule type="expression" dxfId="116" priority="217">
      <formula>($S$30&lt;306)^($R$34&lt;68)</formula>
    </cfRule>
  </conditionalFormatting>
  <conditionalFormatting sqref="R34">
    <cfRule type="cellIs" dxfId="113" priority="218" operator="greaterThan">
      <formula>68</formula>
    </cfRule>
  </conditionalFormatting>
  <conditionalFormatting sqref="R34">
    <cfRule type="expression" dxfId="114" priority="219">
      <formula>SUM($R$30:$R$34)=306</formula>
    </cfRule>
  </conditionalFormatting>
  <conditionalFormatting sqref="R37">
    <cfRule type="cellIs" dxfId="112" priority="220" operator="equal">
      <formula>0</formula>
    </cfRule>
  </conditionalFormatting>
  <conditionalFormatting sqref="R37">
    <cfRule type="expression" dxfId="109" priority="221">
      <formula>SUM(R30:R36)&lt;374</formula>
    </cfRule>
  </conditionalFormatting>
  <conditionalFormatting sqref="R38">
    <cfRule type="cellIs" dxfId="112" priority="222" operator="equal">
      <formula>0</formula>
    </cfRule>
  </conditionalFormatting>
  <conditionalFormatting sqref="R38">
    <cfRule type="cellIs" dxfId="111" priority="223" operator="lessThan">
      <formula>3366</formula>
    </cfRule>
  </conditionalFormatting>
  <conditionalFormatting sqref="S8">
    <cfRule type="cellIs" dxfId="118" priority="224" operator="equal">
      <formula>0</formula>
    </cfRule>
  </conditionalFormatting>
  <conditionalFormatting sqref="S9">
    <cfRule type="cellIs" dxfId="118" priority="225" operator="equal">
      <formula>0</formula>
    </cfRule>
  </conditionalFormatting>
  <conditionalFormatting sqref="S10">
    <cfRule type="cellIs" dxfId="118" priority="226" operator="equal">
      <formula>0</formula>
    </cfRule>
  </conditionalFormatting>
  <conditionalFormatting sqref="S11">
    <cfRule type="cellIs" dxfId="118" priority="227" operator="equal">
      <formula>0</formula>
    </cfRule>
  </conditionalFormatting>
  <conditionalFormatting sqref="S12">
    <cfRule type="cellIs" dxfId="118" priority="228" operator="equal">
      <formula>0</formula>
    </cfRule>
  </conditionalFormatting>
  <conditionalFormatting sqref="S13">
    <cfRule type="cellIs" dxfId="118" priority="229" operator="equal">
      <formula>0</formula>
    </cfRule>
  </conditionalFormatting>
  <conditionalFormatting sqref="S14">
    <cfRule type="cellIs" dxfId="118" priority="230" operator="equal">
      <formula>0</formula>
    </cfRule>
  </conditionalFormatting>
  <conditionalFormatting sqref="S15">
    <cfRule type="cellIs" dxfId="118" priority="231" operator="equal">
      <formula>0</formula>
    </cfRule>
  </conditionalFormatting>
  <conditionalFormatting sqref="S16">
    <cfRule type="cellIs" dxfId="118" priority="232" operator="equal">
      <formula>0</formula>
    </cfRule>
  </conditionalFormatting>
  <conditionalFormatting sqref="S18">
    <cfRule type="cellIs" dxfId="118" priority="233" operator="equal">
      <formula>0</formula>
    </cfRule>
  </conditionalFormatting>
  <conditionalFormatting sqref="S19">
    <cfRule type="cellIs" dxfId="118" priority="234" operator="equal">
      <formula>0</formula>
    </cfRule>
  </conditionalFormatting>
  <conditionalFormatting sqref="S20">
    <cfRule type="cellIs" dxfId="118" priority="235" operator="equal">
      <formula>0</formula>
    </cfRule>
  </conditionalFormatting>
  <conditionalFormatting sqref="S21">
    <cfRule type="cellIs" dxfId="118" priority="236" operator="equal">
      <formula>0</formula>
    </cfRule>
  </conditionalFormatting>
  <conditionalFormatting sqref="S22">
    <cfRule type="cellIs" dxfId="118" priority="237" operator="equal">
      <formula>0</formula>
    </cfRule>
  </conditionalFormatting>
  <conditionalFormatting sqref="S23">
    <cfRule type="cellIs" dxfId="118" priority="238" operator="equal">
      <formula>0</formula>
    </cfRule>
  </conditionalFormatting>
  <conditionalFormatting sqref="S24">
    <cfRule type="cellIs" dxfId="118" priority="239" operator="equal">
      <formula>0</formula>
    </cfRule>
  </conditionalFormatting>
  <conditionalFormatting sqref="S25">
    <cfRule type="cellIs" dxfId="118" priority="240" operator="equal">
      <formula>0</formula>
    </cfRule>
  </conditionalFormatting>
  <conditionalFormatting sqref="S26">
    <cfRule type="cellIs" dxfId="118" priority="241" operator="equal">
      <formula>0</formula>
    </cfRule>
  </conditionalFormatting>
  <conditionalFormatting sqref="S27">
    <cfRule type="cellIs" dxfId="118" priority="242" operator="equal">
      <formula>0</formula>
    </cfRule>
  </conditionalFormatting>
  <conditionalFormatting sqref="S28">
    <cfRule type="cellIs" dxfId="118" priority="243" operator="equal">
      <formula>0</formula>
    </cfRule>
  </conditionalFormatting>
  <conditionalFormatting sqref="S29">
    <cfRule type="expression" dxfId="110" priority="244">
      <formula>($R$29+$R$36)&lt;3060</formula>
    </cfRule>
  </conditionalFormatting>
  <conditionalFormatting sqref="S30">
    <cfRule type="cellIs" dxfId="108" priority="245" operator="lessThan">
      <formula>306</formula>
    </cfRule>
  </conditionalFormatting>
  <conditionalFormatting sqref="S30">
    <cfRule type="cellIs" dxfId="107" priority="246" operator="equal">
      <formula>0</formula>
    </cfRule>
  </conditionalFormatting>
  <conditionalFormatting sqref="S31">
    <cfRule type="cellIs" dxfId="108" priority="247" operator="lessThan">
      <formula>306</formula>
    </cfRule>
  </conditionalFormatting>
  <conditionalFormatting sqref="S31">
    <cfRule type="cellIs" dxfId="107" priority="248" operator="equal">
      <formula>0</formula>
    </cfRule>
  </conditionalFormatting>
  <conditionalFormatting sqref="S32">
    <cfRule type="cellIs" dxfId="108" priority="249" operator="lessThan">
      <formula>306</formula>
    </cfRule>
  </conditionalFormatting>
  <conditionalFormatting sqref="S32">
    <cfRule type="cellIs" dxfId="107" priority="250" operator="equal">
      <formula>0</formula>
    </cfRule>
  </conditionalFormatting>
  <conditionalFormatting sqref="S33">
    <cfRule type="cellIs" dxfId="108" priority="251" operator="lessThan">
      <formula>306</formula>
    </cfRule>
  </conditionalFormatting>
  <conditionalFormatting sqref="S33">
    <cfRule type="cellIs" dxfId="107" priority="252" operator="equal">
      <formula>0</formula>
    </cfRule>
  </conditionalFormatting>
  <conditionalFormatting sqref="S34">
    <cfRule type="cellIs" dxfId="108" priority="253" operator="lessThan">
      <formula>306</formula>
    </cfRule>
  </conditionalFormatting>
  <conditionalFormatting sqref="S34">
    <cfRule type="cellIs" dxfId="107" priority="254" operator="equal">
      <formula>0</formula>
    </cfRule>
  </conditionalFormatting>
  <conditionalFormatting sqref="S35">
    <cfRule type="cellIs" dxfId="107" priority="255" operator="equal">
      <formula>0</formula>
    </cfRule>
  </conditionalFormatting>
  <conditionalFormatting sqref="S35">
    <cfRule type="cellIs" dxfId="106" priority="256" operator="lessThan">
      <formula>136</formula>
    </cfRule>
  </conditionalFormatting>
  <conditionalFormatting sqref="S36">
    <cfRule type="cellIs" dxfId="107" priority="257" operator="equal">
      <formula>0</formula>
    </cfRule>
  </conditionalFormatting>
  <conditionalFormatting sqref="S36">
    <cfRule type="cellIs" dxfId="106" priority="258" operator="lessThan">
      <formula>136</formula>
    </cfRule>
  </conditionalFormatting>
  <conditionalFormatting sqref="S37">
    <cfRule type="expression" dxfId="109" priority="259">
      <formula>SUM(R30:R36)&lt;374</formula>
    </cfRule>
  </conditionalFormatting>
  <conditionalFormatting sqref="T16">
    <cfRule type="cellIs" dxfId="105" priority="260" operator="greaterThan">
      <formula>0</formula>
    </cfRule>
  </conditionalFormatting>
  <conditionalFormatting sqref="T17">
    <cfRule type="cellIs" dxfId="105" priority="261" operator="greaterThan">
      <formula>0</formula>
    </cfRule>
  </conditionalFormatting>
  <conditionalFormatting sqref="T18">
    <cfRule type="cellIs" dxfId="105" priority="262" operator="greaterThan">
      <formula>0</formula>
    </cfRule>
  </conditionalFormatting>
  <conditionalFormatting sqref="T19">
    <cfRule type="cellIs" dxfId="105" priority="263" operator="greaterThan">
      <formula>0</formula>
    </cfRule>
  </conditionalFormatting>
  <conditionalFormatting sqref="T34">
    <cfRule type="cellIs" dxfId="104" priority="264" operator="greaterThan">
      <formula>0</formula>
    </cfRule>
  </conditionalFormatting>
  <conditionalFormatting sqref="T35">
    <cfRule type="cellIs" dxfId="104" priority="265" operator="greaterThan">
      <formula>0</formula>
    </cfRule>
  </conditionalFormatting>
  <conditionalFormatting sqref="T36">
    <cfRule type="cellIs" dxfId="104" priority="266" operator="greaterThan">
      <formula>0</formula>
    </cfRule>
  </conditionalFormatting>
  <conditionalFormatting sqref="T38">
    <cfRule type="cellIs" dxfId="103" priority="267" operator="equal">
      <formula>0</formula>
    </cfRule>
  </conditionalFormatting>
  <conditionalFormatting sqref="U38">
    <cfRule type="cellIs" dxfId="103" priority="268" operator="equal">
      <formula>0</formula>
    </cfRule>
  </conditionalFormatting>
  <conditionalFormatting sqref="V16">
    <cfRule type="cellIs" dxfId="105" priority="269" operator="greaterThan">
      <formula>0</formula>
    </cfRule>
  </conditionalFormatting>
  <conditionalFormatting sqref="V17">
    <cfRule type="cellIs" dxfId="105" priority="270" operator="greaterThan">
      <formula>0</formula>
    </cfRule>
  </conditionalFormatting>
  <conditionalFormatting sqref="V18">
    <cfRule type="cellIs" dxfId="105" priority="271" operator="greaterThan">
      <formula>0</formula>
    </cfRule>
  </conditionalFormatting>
  <conditionalFormatting sqref="V19">
    <cfRule type="cellIs" dxfId="105" priority="272" operator="greaterThan">
      <formula>0</formula>
    </cfRule>
  </conditionalFormatting>
  <conditionalFormatting sqref="V38">
    <cfRule type="cellIs" dxfId="103" priority="273" operator="equal">
      <formula>0</formula>
    </cfRule>
  </conditionalFormatting>
  <conditionalFormatting sqref="W16">
    <cfRule type="cellIs" dxfId="105" priority="274" operator="greaterThan">
      <formula>0</formula>
    </cfRule>
  </conditionalFormatting>
  <conditionalFormatting sqref="W17">
    <cfRule type="cellIs" dxfId="105" priority="275" operator="greaterThan">
      <formula>0</formula>
    </cfRule>
  </conditionalFormatting>
  <conditionalFormatting sqref="W18">
    <cfRule type="cellIs" dxfId="105" priority="276" operator="greaterThan">
      <formula>0</formula>
    </cfRule>
  </conditionalFormatting>
  <conditionalFormatting sqref="W19">
    <cfRule type="cellIs" dxfId="105" priority="277" operator="greaterThan">
      <formula>0</formula>
    </cfRule>
  </conditionalFormatting>
  <conditionalFormatting sqref="W34">
    <cfRule type="cellIs" dxfId="104" priority="278" operator="greaterThan">
      <formula>0</formula>
    </cfRule>
  </conditionalFormatting>
  <conditionalFormatting sqref="W35">
    <cfRule type="cellIs" dxfId="104" priority="279" operator="greaterThan">
      <formula>0</formula>
    </cfRule>
  </conditionalFormatting>
  <conditionalFormatting sqref="W36">
    <cfRule type="cellIs" dxfId="104" priority="280" operator="greaterThan">
      <formula>0</formula>
    </cfRule>
  </conditionalFormatting>
  <conditionalFormatting sqref="W38">
    <cfRule type="cellIs" dxfId="103" priority="281" operator="equal">
      <formula>0</formula>
    </cfRule>
  </conditionalFormatting>
  <conditionalFormatting sqref="X8">
    <cfRule type="cellIs" dxfId="102" priority="282" operator="equal">
      <formula>0</formula>
    </cfRule>
  </conditionalFormatting>
  <conditionalFormatting sqref="X9">
    <cfRule type="cellIs" dxfId="102" priority="283" operator="equal">
      <formula>0</formula>
    </cfRule>
  </conditionalFormatting>
  <conditionalFormatting sqref="X10">
    <cfRule type="cellIs" dxfId="102" priority="284" operator="equal">
      <formula>0</formula>
    </cfRule>
  </conditionalFormatting>
  <conditionalFormatting sqref="X11">
    <cfRule type="cellIs" dxfId="102" priority="285" operator="equal">
      <formula>0</formula>
    </cfRule>
  </conditionalFormatting>
  <conditionalFormatting sqref="X12">
    <cfRule type="cellIs" dxfId="102" priority="286" operator="equal">
      <formula>0</formula>
    </cfRule>
  </conditionalFormatting>
  <conditionalFormatting sqref="X13">
    <cfRule type="cellIs" dxfId="102" priority="287" operator="equal">
      <formula>0</formula>
    </cfRule>
  </conditionalFormatting>
  <conditionalFormatting sqref="X14">
    <cfRule type="cellIs" dxfId="102" priority="288" operator="equal">
      <formula>0</formula>
    </cfRule>
  </conditionalFormatting>
  <conditionalFormatting sqref="X15">
    <cfRule type="cellIs" dxfId="102" priority="289" operator="equal">
      <formula>0</formula>
    </cfRule>
  </conditionalFormatting>
  <conditionalFormatting sqref="X16">
    <cfRule type="cellIs" dxfId="102" priority="290" operator="equal">
      <formula>0</formula>
    </cfRule>
  </conditionalFormatting>
  <conditionalFormatting sqref="X17">
    <cfRule type="cellIs" dxfId="102" priority="291" operator="equal">
      <formula>0</formula>
    </cfRule>
  </conditionalFormatting>
  <conditionalFormatting sqref="X18">
    <cfRule type="cellIs" dxfId="102" priority="292" operator="equal">
      <formula>0</formula>
    </cfRule>
  </conditionalFormatting>
  <conditionalFormatting sqref="X19">
    <cfRule type="cellIs" dxfId="102" priority="293" operator="equal">
      <formula>0</formula>
    </cfRule>
  </conditionalFormatting>
  <conditionalFormatting sqref="X20">
    <cfRule type="cellIs" dxfId="102" priority="294" operator="equal">
      <formula>0</formula>
    </cfRule>
  </conditionalFormatting>
  <conditionalFormatting sqref="X21">
    <cfRule type="cellIs" dxfId="102" priority="295" operator="equal">
      <formula>0</formula>
    </cfRule>
  </conditionalFormatting>
  <conditionalFormatting sqref="X22">
    <cfRule type="cellIs" dxfId="102" priority="296" operator="equal">
      <formula>0</formula>
    </cfRule>
  </conditionalFormatting>
  <conditionalFormatting sqref="X23">
    <cfRule type="cellIs" dxfId="102" priority="297" operator="equal">
      <formula>0</formula>
    </cfRule>
  </conditionalFormatting>
  <conditionalFormatting sqref="X24">
    <cfRule type="cellIs" dxfId="102" priority="298" operator="equal">
      <formula>0</formula>
    </cfRule>
  </conditionalFormatting>
  <conditionalFormatting sqref="X25">
    <cfRule type="cellIs" dxfId="102" priority="299" operator="equal">
      <formula>0</formula>
    </cfRule>
  </conditionalFormatting>
  <conditionalFormatting sqref="X26">
    <cfRule type="cellIs" dxfId="102" priority="300" operator="equal">
      <formula>0</formula>
    </cfRule>
  </conditionalFormatting>
  <conditionalFormatting sqref="X27">
    <cfRule type="cellIs" dxfId="102" priority="301" operator="equal">
      <formula>0</formula>
    </cfRule>
  </conditionalFormatting>
  <conditionalFormatting sqref="X28">
    <cfRule type="cellIs" dxfId="102" priority="302" operator="equal">
      <formula>0</formula>
    </cfRule>
  </conditionalFormatting>
  <conditionalFormatting sqref="X29">
    <cfRule type="cellIs" dxfId="101" priority="303" operator="equal">
      <formula>0</formula>
    </cfRule>
  </conditionalFormatting>
  <conditionalFormatting sqref="X30">
    <cfRule type="cellIs" dxfId="100" priority="304" operator="equal">
      <formula>0</formula>
    </cfRule>
  </conditionalFormatting>
  <conditionalFormatting sqref="X31">
    <cfRule type="cellIs" dxfId="100" priority="305" operator="equal">
      <formula>0</formula>
    </cfRule>
  </conditionalFormatting>
  <conditionalFormatting sqref="X32">
    <cfRule type="cellIs" dxfId="100" priority="306" operator="equal">
      <formula>0</formula>
    </cfRule>
  </conditionalFormatting>
  <conditionalFormatting sqref="X33">
    <cfRule type="cellIs" dxfId="100" priority="307" operator="equal">
      <formula>0</formula>
    </cfRule>
  </conditionalFormatting>
  <conditionalFormatting sqref="X34">
    <cfRule type="cellIs" dxfId="100" priority="308" operator="equal">
      <formula>0</formula>
    </cfRule>
  </conditionalFormatting>
  <conditionalFormatting sqref="X35">
    <cfRule type="cellIs" dxfId="100" priority="309" operator="equal">
      <formula>0</formula>
    </cfRule>
  </conditionalFormatting>
  <conditionalFormatting sqref="X36">
    <cfRule type="cellIs" dxfId="100" priority="310" operator="equal">
      <formula>0</formula>
    </cfRule>
  </conditionalFormatting>
  <conditionalFormatting sqref="X37">
    <cfRule type="expression" dxfId="99" priority="311">
      <formula>AND((D3="자유학기제 운영(170)"),(X37&gt;51))</formula>
    </cfRule>
  </conditionalFormatting>
  <conditionalFormatting sqref="X37">
    <cfRule type="expression" dxfId="98" priority="312">
      <formula>AND((D3="자유학기제+연계학기 운영"),(X37&gt;51))</formula>
    </cfRule>
  </conditionalFormatting>
  <conditionalFormatting sqref="X37">
    <cfRule type="expression" dxfId="96" priority="313">
      <formula>AND((D3="자유학년제 운영"),(X37&gt;85))</formula>
    </cfRule>
  </conditionalFormatting>
  <conditionalFormatting sqref="X37">
    <cfRule type="expression" dxfId="97" priority="314">
      <formula>AND((D3="자유학년제+연계학기 운영"),(X37&gt;85))</formula>
    </cfRule>
  </conditionalFormatting>
  <conditionalFormatting sqref="X38">
    <cfRule type="expression" dxfId="95" priority="315">
      <formula>AND(($D$3="자유학기제 운영(170)"),(X38&lt;170))</formula>
    </cfRule>
  </conditionalFormatting>
  <conditionalFormatting sqref="X38">
    <cfRule type="expression" dxfId="94" priority="316">
      <formula>AND(($D$3="자유학기제+연계학기 운영"),(X38&lt;170))</formula>
    </cfRule>
  </conditionalFormatting>
  <conditionalFormatting sqref="X38">
    <cfRule type="expression" dxfId="92" priority="317">
      <formula>AND(($D$3="자유학년제 운영"),(X38&lt;221))</formula>
    </cfRule>
  </conditionalFormatting>
  <conditionalFormatting sqref="X38">
    <cfRule type="expression" dxfId="93" priority="318">
      <formula>AND(($D$3="자유학년제+연계학기 운영"),(X38&lt;221))</formula>
    </cfRule>
  </conditionalFormatting>
  <conditionalFormatting sqref="Y15">
    <cfRule type="cellIs" dxfId="91" priority="319" operator="lessThan">
      <formula>0</formula>
    </cfRule>
  </conditionalFormatting>
  <conditionalFormatting sqref="Y36">
    <cfRule type="cellIs" dxfId="90" priority="320" operator="equal">
      <formula>0</formula>
    </cfRule>
  </conditionalFormatting>
  <conditionalFormatting sqref="Z8">
    <cfRule type="cellIs" dxfId="89" priority="321" operator="lessThan">
      <formula>-0.2</formula>
    </cfRule>
  </conditionalFormatting>
  <conditionalFormatting sqref="Z8">
    <cfRule type="cellIs" dxfId="88" priority="322" operator="greaterThan">
      <formula>20%</formula>
    </cfRule>
  </conditionalFormatting>
  <conditionalFormatting sqref="Z9">
    <cfRule type="cellIs" dxfId="89" priority="323" operator="lessThan">
      <formula>-0.2</formula>
    </cfRule>
  </conditionalFormatting>
  <conditionalFormatting sqref="Z9">
    <cfRule type="cellIs" dxfId="88" priority="324" operator="greaterThan">
      <formula>20%</formula>
    </cfRule>
  </conditionalFormatting>
  <conditionalFormatting sqref="Z12">
    <cfRule type="cellIs" dxfId="89" priority="325" operator="lessThan">
      <formula>-0.2</formula>
    </cfRule>
  </conditionalFormatting>
  <conditionalFormatting sqref="Z12">
    <cfRule type="cellIs" dxfId="88" priority="326" operator="greaterThan">
      <formula>20%</formula>
    </cfRule>
  </conditionalFormatting>
  <conditionalFormatting sqref="Z13">
    <cfRule type="cellIs" dxfId="89" priority="327" operator="lessThan">
      <formula>-0.2</formula>
    </cfRule>
  </conditionalFormatting>
  <conditionalFormatting sqref="Z13">
    <cfRule type="cellIs" dxfId="88" priority="328" operator="greaterThan">
      <formula>20%</formula>
    </cfRule>
  </conditionalFormatting>
  <conditionalFormatting sqref="Z16">
    <cfRule type="cellIs" dxfId="87" priority="329" operator="greaterThan">
      <formula>0.2</formula>
    </cfRule>
  </conditionalFormatting>
  <conditionalFormatting sqref="Z16">
    <cfRule type="cellIs" dxfId="86" priority="330" operator="lessThan">
      <formula>0</formula>
    </cfRule>
  </conditionalFormatting>
  <conditionalFormatting sqref="Z18">
    <cfRule type="cellIs" dxfId="87" priority="331" operator="greaterThan">
      <formula>0.2</formula>
    </cfRule>
  </conditionalFormatting>
  <conditionalFormatting sqref="Z18">
    <cfRule type="cellIs" dxfId="86" priority="332" operator="lessThan">
      <formula>0</formula>
    </cfRule>
  </conditionalFormatting>
  <conditionalFormatting sqref="Z20">
    <cfRule type="cellIs" dxfId="85" priority="333" operator="lessThan">
      <formula>-0.2</formula>
    </cfRule>
  </conditionalFormatting>
  <conditionalFormatting sqref="Z20">
    <cfRule type="cellIs" dxfId="84" priority="334" operator="greaterThan">
      <formula>20%</formula>
    </cfRule>
  </conditionalFormatting>
  <conditionalFormatting sqref="Z21">
    <cfRule type="cellIs" dxfId="85" priority="335" operator="lessThan">
      <formula>-0.2</formula>
    </cfRule>
  </conditionalFormatting>
  <conditionalFormatting sqref="Z21">
    <cfRule type="cellIs" dxfId="84" priority="336" operator="greaterThan">
      <formula>20%</formula>
    </cfRule>
  </conditionalFormatting>
  <conditionalFormatting sqref="Z36">
    <cfRule type="cellIs" dxfId="90" priority="337" operator="equal">
      <formula>0</formula>
    </cfRule>
  </conditionalFormatting>
  <conditionalFormatting sqref="AA30">
    <cfRule type="expression" dxfId="82" priority="338">
      <formula>AND($D$3="자유학년제만 운영",$AA$30&lt;-85)</formula>
    </cfRule>
  </conditionalFormatting>
  <conditionalFormatting sqref="AA30">
    <cfRule type="expression" dxfId="81" priority="339">
      <formula>AND($D$3="자유학년제+연계학기 운영",#REF!&gt;0,#REF!=0,#REF!=0,#REF!=0,$AA$30&lt;-119)</formula>
    </cfRule>
  </conditionalFormatting>
  <conditionalFormatting sqref="AA30">
    <cfRule type="expression" dxfId="80" priority="340">
      <formula>AND($D$3="자유학년제+연계학기 운영",#REF!&gt;0,#REF!&gt;0,#REF!=0,#REF!=0,$AA$30&lt;-153)</formula>
    </cfRule>
  </conditionalFormatting>
  <conditionalFormatting sqref="AA30">
    <cfRule type="expression" dxfId="79" priority="341">
      <formula>AND($D$3="자유학년제+연계학기 운영",#REF!&gt;0,#REF!&gt;0,#REF!&gt;0,#REF!=0,$AA$30&lt;-187)</formula>
    </cfRule>
  </conditionalFormatting>
  <conditionalFormatting sqref="AA30">
    <cfRule type="expression" dxfId="83" priority="342">
      <formula>AND($D$3="자유학년제+연계학기 운영",#REF!&gt;0,#REF!&gt;0,#REF!&gt;0,#REF!&gt;0,$AA$30&lt;-221)</formula>
    </cfRule>
  </conditionalFormatting>
  <conditionalFormatting sqref="AA31">
    <cfRule type="expression" dxfId="82" priority="343">
      <formula>AND($D$3="자유학년제만 운영",$AA$30&lt;-85)</formula>
    </cfRule>
  </conditionalFormatting>
  <conditionalFormatting sqref="AA31">
    <cfRule type="expression" dxfId="81" priority="344">
      <formula>AND($D$3="자유학년제+연계학기 운영",#REF!&gt;0,#REF!=0,#REF!=0,#REF!=0,$AA$30&lt;-119)</formula>
    </cfRule>
  </conditionalFormatting>
  <conditionalFormatting sqref="AA31">
    <cfRule type="expression" dxfId="80" priority="345">
      <formula>AND($D$3="자유학년제+연계학기 운영",#REF!&gt;0,#REF!&gt;0,#REF!=0,#REF!=0,$AA$30&lt;-153)</formula>
    </cfRule>
  </conditionalFormatting>
  <conditionalFormatting sqref="AA31">
    <cfRule type="expression" dxfId="79" priority="346">
      <formula>AND($D$3="자유학년제+연계학기 운영",#REF!&gt;0,#REF!&gt;0,#REF!&gt;0,#REF!=0,$AA$30&lt;-187)</formula>
    </cfRule>
  </conditionalFormatting>
  <conditionalFormatting sqref="AA31">
    <cfRule type="expression" dxfId="83" priority="347">
      <formula>AND($D$3="자유학년제+연계학기 운영",#REF!&gt;0,#REF!&gt;0,#REF!&gt;0,#REF!&gt;0,$AA$30&lt;-221)</formula>
    </cfRule>
  </conditionalFormatting>
  <conditionalFormatting sqref="AA32">
    <cfRule type="expression" dxfId="82" priority="348">
      <formula>AND($D$3="자유학년제만 운영",$AA$30&lt;-85)</formula>
    </cfRule>
  </conditionalFormatting>
  <conditionalFormatting sqref="AA32">
    <cfRule type="expression" dxfId="81" priority="349">
      <formula>AND($D$3="자유학년제+연계학기 운영",#REF!&gt;0,#REF!=0,#REF!=0,#REF!=0,$AA$30&lt;-119)</formula>
    </cfRule>
  </conditionalFormatting>
  <conditionalFormatting sqref="AA32">
    <cfRule type="expression" dxfId="80" priority="350">
      <formula>AND($D$3="자유학년제+연계학기 운영",#REF!&gt;0,#REF!&gt;0,#REF!=0,#REF!=0,$AA$30&lt;-153)</formula>
    </cfRule>
  </conditionalFormatting>
  <conditionalFormatting sqref="AA32">
    <cfRule type="expression" dxfId="79" priority="351">
      <formula>AND($D$3="자유학년제+연계학기 운영",#REF!&gt;0,#REF!&gt;0,#REF!&gt;0,#REF!=0,$AA$30&lt;-187)</formula>
    </cfRule>
  </conditionalFormatting>
  <conditionalFormatting sqref="AA32">
    <cfRule type="expression" dxfId="83" priority="352">
      <formula>AND($D$3="자유학년제+연계학기 운영",#REF!&gt;0,#REF!&gt;0,#REF!&gt;0,#REF!&gt;0,$AA$30&lt;-221)</formula>
    </cfRule>
  </conditionalFormatting>
  <conditionalFormatting sqref="AA33">
    <cfRule type="expression" dxfId="82" priority="353">
      <formula>AND($D$3="자유학년제만 운영",$AA$30&lt;-85)</formula>
    </cfRule>
  </conditionalFormatting>
  <conditionalFormatting sqref="AA33">
    <cfRule type="expression" dxfId="81" priority="354">
      <formula>AND($D$3="자유학년제+연계학기 운영",#REF!&gt;0,#REF!=0,#REF!=0,#REF!=0,$AA$30&lt;-119)</formula>
    </cfRule>
  </conditionalFormatting>
  <conditionalFormatting sqref="AA33">
    <cfRule type="expression" dxfId="80" priority="355">
      <formula>AND($D$3="자유학년제+연계학기 운영",#REF!&gt;0,#REF!&gt;0,#REF!=0,#REF!=0,$AA$30&lt;-153)</formula>
    </cfRule>
  </conditionalFormatting>
  <conditionalFormatting sqref="AA33">
    <cfRule type="expression" dxfId="79" priority="356">
      <formula>AND($D$3="자유학년제+연계학기 운영",#REF!&gt;0,#REF!&gt;0,#REF!&gt;0,#REF!=0,$AA$30&lt;-187)</formula>
    </cfRule>
  </conditionalFormatting>
  <conditionalFormatting sqref="AA33">
    <cfRule type="expression" dxfId="83" priority="357">
      <formula>AND($D$3="자유학년제+연계학기 운영",#REF!&gt;0,#REF!&gt;0,#REF!&gt;0,#REF!&gt;0,$AA$30&lt;-221)</formula>
    </cfRule>
  </conditionalFormatting>
  <conditionalFormatting sqref="AA34">
    <cfRule type="expression" dxfId="82" priority="358">
      <formula>AND($D$3="자유학년제만 운영",$AA$30&lt;-85)</formula>
    </cfRule>
  </conditionalFormatting>
  <conditionalFormatting sqref="AA34">
    <cfRule type="expression" dxfId="81" priority="359">
      <formula>AND($D$3="자유학년제+연계학기 운영",#REF!&gt;0,#REF!=0,#REF!=0,#REF!=0,$AA$30&lt;-119)</formula>
    </cfRule>
  </conditionalFormatting>
  <conditionalFormatting sqref="AA34">
    <cfRule type="expression" dxfId="80" priority="360">
      <formula>AND($D$3="자유학년제+연계학기 운영",#REF!&gt;0,#REF!&gt;0,#REF!=0,#REF!=0,$AA$30&lt;-153)</formula>
    </cfRule>
  </conditionalFormatting>
  <conditionalFormatting sqref="AA34">
    <cfRule type="expression" dxfId="79" priority="361">
      <formula>AND($D$3="자유학년제+연계학기 운영",#REF!&gt;0,#REF!&gt;0,#REF!&gt;0,#REF!=0,$AA$30&lt;-187)</formula>
    </cfRule>
  </conditionalFormatting>
  <conditionalFormatting sqref="AA34">
    <cfRule type="expression" dxfId="83" priority="362">
      <formula>AND($D$3="자유학년제+연계학기 운영",#REF!&gt;0,#REF!&gt;0,#REF!&gt;0,#REF!&gt;0,$AA$30&lt;-221)</formula>
    </cfRule>
  </conditionalFormatting>
  <conditionalFormatting sqref="AA35">
    <cfRule type="expression" dxfId="82" priority="363">
      <formula>AND($D$3="자유학년제만 운영",$AA$30&lt;-85)</formula>
    </cfRule>
  </conditionalFormatting>
  <conditionalFormatting sqref="AA35">
    <cfRule type="expression" dxfId="81" priority="364">
      <formula>AND($D$3="자유학년제+연계학기 운영",#REF!&gt;0,#REF!=0,#REF!=0,#REF!=0,$AA$30&lt;-119)</formula>
    </cfRule>
  </conditionalFormatting>
  <conditionalFormatting sqref="AA35">
    <cfRule type="expression" dxfId="80" priority="365">
      <formula>AND($D$3="자유학년제+연계학기 운영",#REF!&gt;0,#REF!&gt;0,#REF!=0,#REF!=0,$AA$30&lt;-153)</formula>
    </cfRule>
  </conditionalFormatting>
  <conditionalFormatting sqref="AA35">
    <cfRule type="expression" dxfId="79" priority="366">
      <formula>AND($D$3="자유학년제+연계학기 운영",#REF!&gt;0,#REF!&gt;0,#REF!&gt;0,#REF!=0,$AA$30&lt;-187)</formula>
    </cfRule>
  </conditionalFormatting>
  <conditionalFormatting sqref="AA35">
    <cfRule type="expression" dxfId="83" priority="367">
      <formula>AND($D$3="자유학년제+연계학기 운영",#REF!&gt;0,#REF!&gt;0,#REF!&gt;0,#REF!&gt;0,$AA$30&lt;-221)</formula>
    </cfRule>
  </conditionalFormatting>
  <conditionalFormatting sqref="AA36">
    <cfRule type="cellIs" dxfId="90" priority="368" operator="equal">
      <formula>0</formula>
    </cfRule>
  </conditionalFormatting>
  <conditionalFormatting sqref="AB8">
    <cfRule type="cellIs" dxfId="78" priority="369" operator="lessThan">
      <formula>-0.2</formula>
    </cfRule>
  </conditionalFormatting>
  <conditionalFormatting sqref="AB8">
    <cfRule type="cellIs" dxfId="77" priority="370" operator="greaterThan">
      <formula>20%</formula>
    </cfRule>
  </conditionalFormatting>
  <conditionalFormatting sqref="AB9">
    <cfRule type="cellIs" dxfId="78" priority="371" operator="lessThan">
      <formula>-0.2</formula>
    </cfRule>
  </conditionalFormatting>
  <conditionalFormatting sqref="AB9">
    <cfRule type="cellIs" dxfId="77" priority="372" operator="greaterThan">
      <formula>20%</formula>
    </cfRule>
  </conditionalFormatting>
  <conditionalFormatting sqref="AB12">
    <cfRule type="cellIs" dxfId="78" priority="373" operator="lessThan">
      <formula>-0.2</formula>
    </cfRule>
  </conditionalFormatting>
  <conditionalFormatting sqref="AB12">
    <cfRule type="cellIs" dxfId="77" priority="374" operator="greaterThan">
      <formula>20%</formula>
    </cfRule>
  </conditionalFormatting>
  <conditionalFormatting sqref="AB13">
    <cfRule type="cellIs" dxfId="78" priority="375" operator="lessThan">
      <formula>-0.2</formula>
    </cfRule>
  </conditionalFormatting>
  <conditionalFormatting sqref="AB13">
    <cfRule type="cellIs" dxfId="77" priority="376" operator="greaterThan">
      <formula>20%</formula>
    </cfRule>
  </conditionalFormatting>
  <conditionalFormatting sqref="AB16">
    <cfRule type="cellIs" dxfId="77" priority="377" operator="greaterThan">
      <formula>20%</formula>
    </cfRule>
  </conditionalFormatting>
  <conditionalFormatting sqref="AB16">
    <cfRule type="cellIs" dxfId="76" priority="378" operator="lessThan">
      <formula>-0.2</formula>
    </cfRule>
  </conditionalFormatting>
  <conditionalFormatting sqref="AB16">
    <cfRule type="cellIs" dxfId="75" priority="379" operator="greaterThan">
      <formula>0.2</formula>
    </cfRule>
  </conditionalFormatting>
  <conditionalFormatting sqref="AB18">
    <cfRule type="cellIs" dxfId="77" priority="380" operator="greaterThan">
      <formula>20%</formula>
    </cfRule>
  </conditionalFormatting>
  <conditionalFormatting sqref="AB18">
    <cfRule type="cellIs" dxfId="76" priority="381" operator="lessThan">
      <formula>-0.2</formula>
    </cfRule>
  </conditionalFormatting>
  <conditionalFormatting sqref="AB18">
    <cfRule type="cellIs" dxfId="75" priority="382" operator="greaterThan">
      <formula>0.2</formula>
    </cfRule>
  </conditionalFormatting>
  <conditionalFormatting sqref="AB18">
    <cfRule type="cellIs" dxfId="74" priority="383" operator="greaterThan">
      <formula>20%</formula>
    </cfRule>
  </conditionalFormatting>
  <conditionalFormatting sqref="AB20">
    <cfRule type="cellIs" dxfId="72" priority="384" operator="lessThan">
      <formula>-0.2</formula>
    </cfRule>
  </conditionalFormatting>
  <conditionalFormatting sqref="AB20">
    <cfRule type="cellIs" dxfId="73" priority="385" operator="greaterThan">
      <formula>20%</formula>
    </cfRule>
  </conditionalFormatting>
  <conditionalFormatting sqref="AB21">
    <cfRule type="cellIs" dxfId="72" priority="386" operator="lessThan">
      <formula>-0.2</formula>
    </cfRule>
  </conditionalFormatting>
  <conditionalFormatting sqref="AB21">
    <cfRule type="cellIs" dxfId="73" priority="387" operator="greaterThan">
      <formula>20%</formula>
    </cfRule>
  </conditionalFormatting>
  <conditionalFormatting sqref="AB36">
    <cfRule type="cellIs" dxfId="90" priority="388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3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46303.63267961806</v>
      </c>
      <c r="B1" s="261"/>
      <c r="C1" s="261"/>
      <c r="D1" s="261"/>
      <c r="E1" s="41"/>
      <c r="F1" s="41"/>
      <c r="G1" s="41"/>
      <c r="H1" s="418" t="n">
        <v>2023.0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1851</v>
      </c>
      <c r="D3" s="420" t="s">
        <v>1853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189</v>
      </c>
      <c r="W3" s="460"/>
      <c r="X3" s="48"/>
      <c r="Y3" s="49" t="s">
        <v>410</v>
      </c>
      <c r="Z3" s="50" t="s">
        <v>188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8.0</v>
      </c>
      <c r="K5" s="453"/>
      <c r="L5" s="454"/>
      <c r="M5" s="36" t="s">
        <v>388</v>
      </c>
      <c r="N5" s="53" t="n">
        <v>8.0</v>
      </c>
      <c r="O5" s="34" t="s">
        <v>388</v>
      </c>
      <c r="P5" s="52" t="n">
        <v>8.0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85.0</v>
      </c>
      <c r="P8" s="69" t="n">
        <v>85.0</v>
      </c>
      <c r="Q8" s="70" t="n">
        <f>I8+L8+M8+N8+O8+P8</f>
      </c>
      <c r="R8" s="447" t="n">
        <f>Q8+X8</f>
      </c>
      <c r="S8" s="448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51.0</v>
      </c>
      <c r="H9" s="79" t="n">
        <v>17.0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40" t="n">
        <f>SUM(R9:R11)</f>
      </c>
      <c r="T9" s="90" t="n">
        <v>0.0</v>
      </c>
      <c r="U9" s="91" t="n">
        <v>17.0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34.0</v>
      </c>
      <c r="H11" s="79" t="n">
        <v>0.0</v>
      </c>
      <c r="I11" s="80" t="n">
        <f>G11-H11</f>
      </c>
      <c r="J11" s="81" t="n">
        <v>34.0</v>
      </c>
      <c r="K11" s="82" t="n">
        <v>17.0</v>
      </c>
      <c r="L11" s="13" t="n">
        <f>J11-K11</f>
      </c>
      <c r="M11" s="83" t="n">
        <v>17.0</v>
      </c>
      <c r="N11" s="84" t="n">
        <v>17.0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40"/>
      <c r="T11" s="90" t="n">
        <v>0.0</v>
      </c>
      <c r="U11" s="91" t="n">
        <v>0.0</v>
      </c>
      <c r="V11" s="91" t="n">
        <v>17.0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51.0</v>
      </c>
      <c r="P12" s="86" t="n">
        <v>51.0</v>
      </c>
      <c r="Q12" s="87" t="n">
        <f>I12+L12+M12+N12+O12+P12</f>
      </c>
      <c r="R12" s="440" t="n">
        <f>Q12+X12</f>
      </c>
      <c r="S12" s="441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51.0</v>
      </c>
      <c r="H13" s="79" t="n">
        <v>0.0</v>
      </c>
      <c r="I13" s="80" t="n">
        <f>G13-H13</f>
      </c>
      <c r="J13" s="81" t="n">
        <v>51.0</v>
      </c>
      <c r="K13" s="82" t="n">
        <v>17.0</v>
      </c>
      <c r="L13" s="13" t="n">
        <f>J13-K13</f>
      </c>
      <c r="M13" s="83" t="n">
        <v>51.0</v>
      </c>
      <c r="N13" s="84" t="n">
        <v>51.0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40" t="n">
        <f>SUM(R13:R15)</f>
      </c>
      <c r="T13" s="90" t="n">
        <v>17.0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0.0</v>
      </c>
      <c r="H14" s="79" t="n">
        <v>0.0</v>
      </c>
      <c r="I14" s="80" t="n">
        <f>G14-H14</f>
      </c>
      <c r="J14" s="81" t="n">
        <v>0.0</v>
      </c>
      <c r="K14" s="82" t="n">
        <v>0.0</v>
      </c>
      <c r="L14" s="13" t="n">
        <f>J14-K14</f>
      </c>
      <c r="M14" s="83" t="n">
        <v>68.0</v>
      </c>
      <c r="N14" s="84" t="n">
        <v>68.0</v>
      </c>
      <c r="O14" s="85" t="n">
        <v>34.0</v>
      </c>
      <c r="P14" s="86" t="n">
        <v>51.0</v>
      </c>
      <c r="Q14" s="87" t="n">
        <f>I14+L14+M14+N14+O14+P14</f>
      </c>
      <c r="R14" s="88" t="n">
        <f>Q14+X14</f>
      </c>
      <c r="S14" s="440"/>
      <c r="T14" s="90" t="n">
        <v>0.0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17.0</v>
      </c>
      <c r="H15" s="79" t="n">
        <v>0.0</v>
      </c>
      <c r="I15" s="80" t="n">
        <f>G15-H15</f>
      </c>
      <c r="J15" s="81" t="n">
        <v>17.0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17.0</v>
      </c>
      <c r="L16" s="13" t="n">
        <f>J16-K16</f>
      </c>
      <c r="M16" s="83" t="n">
        <v>51.0</v>
      </c>
      <c r="N16" s="84" t="n">
        <v>51.0</v>
      </c>
      <c r="O16" s="85" t="n">
        <v>51.0</v>
      </c>
      <c r="P16" s="86" t="n">
        <v>51.0</v>
      </c>
      <c r="Q16" s="87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34.0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25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34.0</v>
      </c>
      <c r="H18" s="79" t="n">
        <v>0.0</v>
      </c>
      <c r="I18" s="80" t="n">
        <f>G18-H18</f>
      </c>
      <c r="J18" s="81" t="n">
        <v>34.0</v>
      </c>
      <c r="K18" s="82" t="n">
        <v>0.0</v>
      </c>
      <c r="L18" s="13" t="n">
        <f>J18-K18</f>
      </c>
      <c r="M18" s="83" t="n">
        <v>34.0</v>
      </c>
      <c r="N18" s="84" t="n">
        <v>34.0</v>
      </c>
      <c r="O18" s="85" t="n">
        <v>0.0</v>
      </c>
      <c r="P18" s="86" t="n">
        <v>0.0</v>
      </c>
      <c r="Q18" s="87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0.0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34.0</v>
      </c>
      <c r="H19" s="79" t="n">
        <v>0.0</v>
      </c>
      <c r="I19" s="80" t="n">
        <f>G19-H19</f>
      </c>
      <c r="J19" s="81" t="n">
        <v>34.0</v>
      </c>
      <c r="K19" s="82" t="n">
        <v>0.0</v>
      </c>
      <c r="L19" s="13" t="n">
        <f>J19-K19</f>
      </c>
      <c r="M19" s="83" t="n">
        <v>0.0</v>
      </c>
      <c r="N19" s="84" t="n">
        <v>0.0</v>
      </c>
      <c r="O19" s="85" t="n">
        <v>34.0</v>
      </c>
      <c r="P19" s="86" t="n">
        <v>34.0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0.0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51.0</v>
      </c>
      <c r="H20" s="79" t="n">
        <v>17.0</v>
      </c>
      <c r="I20" s="80" t="n">
        <f>G20-H20</f>
      </c>
      <c r="J20" s="81" t="n">
        <v>51.0</v>
      </c>
      <c r="K20" s="82" t="n">
        <v>17.0</v>
      </c>
      <c r="L20" s="13" t="n">
        <f>J20-K20</f>
      </c>
      <c r="M20" s="83" t="n">
        <v>51.0</v>
      </c>
      <c r="N20" s="84" t="n">
        <v>51.0</v>
      </c>
      <c r="O20" s="85" t="n">
        <v>68.0</v>
      </c>
      <c r="P20" s="86" t="n">
        <v>51.0</v>
      </c>
      <c r="Q20" s="87" t="n">
        <f>I20+L20+M20+N20+O20+P20</f>
      </c>
      <c r="R20" s="440" t="n">
        <f>Q20+X20</f>
      </c>
      <c r="S20" s="441"/>
      <c r="T20" s="90" t="n">
        <v>17.0</v>
      </c>
      <c r="U20" s="91" t="n">
        <v>0.0</v>
      </c>
      <c r="V20" s="91" t="n">
        <v>17.0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1843</v>
      </c>
      <c r="D21" s="374"/>
      <c r="E21" s="359" t="n">
        <v>170.0</v>
      </c>
      <c r="F21" s="446"/>
      <c r="G21" s="78" t="n">
        <v>0.0</v>
      </c>
      <c r="H21" s="79" t="n">
        <v>0.0</v>
      </c>
      <c r="I21" s="80" t="n">
        <f>G21-H21</f>
      </c>
      <c r="J21" s="81" t="n">
        <v>0.0</v>
      </c>
      <c r="K21" s="82" t="n">
        <v>0.0</v>
      </c>
      <c r="L21" s="13" t="n">
        <f>J21-K21</f>
      </c>
      <c r="M21" s="83" t="n">
        <v>34.0</v>
      </c>
      <c r="N21" s="84" t="n">
        <v>34.0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1841</v>
      </c>
      <c r="D22" s="374"/>
      <c r="E22" s="347"/>
      <c r="F22" s="348"/>
      <c r="G22" s="78" t="n">
        <v>17.0</v>
      </c>
      <c r="H22" s="79" t="n">
        <v>0.0</v>
      </c>
      <c r="I22" s="80" t="n">
        <f>G22-H22</f>
      </c>
      <c r="J22" s="81" t="n">
        <v>17.0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1852</v>
      </c>
      <c r="D23" s="374"/>
      <c r="E23" s="347"/>
      <c r="F23" s="348"/>
      <c r="G23" s="78" t="n">
        <v>17.0</v>
      </c>
      <c r="H23" s="79" t="n">
        <v>0.0</v>
      </c>
      <c r="I23" s="80" t="n">
        <f>G23-H23</f>
      </c>
      <c r="J23" s="81" t="n">
        <v>17.0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1844</v>
      </c>
      <c r="D24" s="445"/>
      <c r="E24" s="347"/>
      <c r="F24" s="348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1844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1844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1844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1844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29.0</v>
      </c>
      <c r="H30" s="64" t="n">
        <v>0.0</v>
      </c>
      <c r="I30" s="112" t="n">
        <f>G30-H30</f>
      </c>
      <c r="J30" s="64" t="n">
        <v>29.0</v>
      </c>
      <c r="K30" s="113" t="n">
        <v>0.0</v>
      </c>
      <c r="L30" s="15" t="n">
        <f>J30-K30</f>
      </c>
      <c r="M30" s="114" t="n">
        <v>30.0</v>
      </c>
      <c r="N30" s="115" t="n">
        <v>29.0</v>
      </c>
      <c r="O30" s="114" t="n">
        <v>30.0</v>
      </c>
      <c r="P30" s="115" t="n">
        <v>29.0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18.0</v>
      </c>
      <c r="H31" s="81" t="n">
        <v>17.0</v>
      </c>
      <c r="I31" s="19" t="n">
        <f>G31-H31</f>
      </c>
      <c r="J31" s="81" t="n">
        <v>20.0</v>
      </c>
      <c r="K31" s="119" t="n">
        <v>17.0</v>
      </c>
      <c r="L31" s="10" t="n">
        <f>J31-K31</f>
      </c>
      <c r="M31" s="120" t="n">
        <v>10.0</v>
      </c>
      <c r="N31" s="121" t="n">
        <v>4.0</v>
      </c>
      <c r="O31" s="120" t="n">
        <v>6.0</v>
      </c>
      <c r="P31" s="121" t="n">
        <v>6.0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34.0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5.0</v>
      </c>
      <c r="H32" s="81" t="n">
        <v>0.0</v>
      </c>
      <c r="I32" s="19" t="n">
        <f>G32-H32</f>
      </c>
      <c r="J32" s="81" t="n">
        <v>5.0</v>
      </c>
      <c r="K32" s="119" t="n">
        <v>0.0</v>
      </c>
      <c r="L32" s="10" t="n">
        <f>J32-K32</f>
      </c>
      <c r="M32" s="120" t="n">
        <v>5.0</v>
      </c>
      <c r="N32" s="121" t="n">
        <v>5.0</v>
      </c>
      <c r="O32" s="120" t="n">
        <v>5.0</v>
      </c>
      <c r="P32" s="121" t="n">
        <v>5.0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6.0</v>
      </c>
      <c r="H33" s="81" t="n">
        <v>0.0</v>
      </c>
      <c r="I33" s="19" t="n">
        <f>G33-H33</f>
      </c>
      <c r="J33" s="81" t="n">
        <v>6.0</v>
      </c>
      <c r="K33" s="119" t="n">
        <v>0.0</v>
      </c>
      <c r="L33" s="10" t="n">
        <f>J33-K33</f>
      </c>
      <c r="M33" s="120" t="n">
        <v>6.0</v>
      </c>
      <c r="N33" s="121" t="n">
        <v>6.0</v>
      </c>
      <c r="O33" s="120" t="n">
        <v>6.0</v>
      </c>
      <c r="P33" s="121" t="n">
        <v>6.0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0.0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0.0</v>
      </c>
      <c r="H34" s="123" t="n">
        <v>0.0</v>
      </c>
      <c r="I34" s="80" t="n">
        <f>G34-H34</f>
      </c>
      <c r="J34" s="123" t="n">
        <v>0.0</v>
      </c>
      <c r="K34" s="82" t="n">
        <v>0.0</v>
      </c>
      <c r="L34" s="13" t="n">
        <f>J34-K34</f>
      </c>
      <c r="M34" s="83" t="n">
        <v>0.0</v>
      </c>
      <c r="N34" s="86" t="n">
        <v>0.0</v>
      </c>
      <c r="O34" s="83" t="n">
        <v>0.0</v>
      </c>
      <c r="P34" s="86" t="n">
        <v>0.0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17.0</v>
      </c>
      <c r="H36" s="123" t="n">
        <v>17.0</v>
      </c>
      <c r="I36" s="80" t="n">
        <f>G36-H36</f>
      </c>
      <c r="J36" s="123" t="n">
        <v>17.0</v>
      </c>
      <c r="K36" s="82" t="n">
        <v>17.0</v>
      </c>
      <c r="L36" s="13" t="n">
        <f>J36-K36</f>
      </c>
      <c r="M36" s="83" t="n">
        <v>17.0</v>
      </c>
      <c r="N36" s="86" t="n">
        <v>17.0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0.0</v>
      </c>
      <c r="V36" s="123" t="n">
        <v>34.0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1849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16 T8:W16 G18:G28 J18:J28 T18:W28" name="범위2_2"/>
    <protectedRange sqref="H1" name="범위1_3"/>
    <protectedRange sqref="H8:H16 H18:H28" name="범위2_2_4"/>
    <protectedRange sqref="K8:K16 K18:K28" name="범위2_2_5"/>
    <protectedRange sqref="G30:H36" name="범위3_2_1"/>
    <protectedRange sqref="J30:K36" name="범위3_2_2"/>
    <protectedRange sqref="T30:W36" name="범위3_4_1"/>
    <protectedRange sqref="J17" name="범위2_2_1"/>
    <protectedRange sqref="K17" name="범위2_2_5_1"/>
    <protectedRange sqref="G17" name="범위2_2_1_1"/>
    <protectedRange sqref="H17" name="범위2_2_4_1"/>
    <protectedRange sqref="T17:W17" name="범위2_2_2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71" priority="110" operator="greaterThan">
      <formula>8</formula>
    </cfRule>
  </conditionalFormatting>
  <conditionalFormatting sqref="">
    <cfRule type="cellIs" dxfId="70" priority="75" operator="equal">
      <formula>0</formula>
    </cfRule>
  </conditionalFormatting>
  <conditionalFormatting sqref="">
    <cfRule type="cellIs" dxfId="69" priority="96" operator="equal">
      <formula>0</formula>
    </cfRule>
  </conditionalFormatting>
  <conditionalFormatting sqref="">
    <cfRule type="cellIs" dxfId="68" priority="97" operator="equal">
      <formula>0</formula>
    </cfRule>
  </conditionalFormatting>
  <conditionalFormatting sqref="">
    <cfRule type="cellIs" dxfId="67" priority="104" operator="equal">
      <formula>0</formula>
    </cfRule>
  </conditionalFormatting>
  <conditionalFormatting sqref="">
    <cfRule type="expression" dxfId="66" priority="109">
      <formula>AND((XEN3="자유학년제+연계학기 운영"),(I37&gt;85))</formula>
    </cfRule>
    <cfRule type="expression" dxfId="65" priority="108">
      <formula>AND((XEN3="자유학년제만 운영"),(I37&gt;85))</formula>
    </cfRule>
    <cfRule type="expression" dxfId="64" priority="107">
      <formula>AND((XEN3="자유학기제+연계학기 운영"),(I37&gt;51))</formula>
    </cfRule>
    <cfRule type="expression" dxfId="63" priority="106">
      <formula>AND((XEN3="자유학기제만 운영"),(I37&gt;51))</formula>
    </cfRule>
    <cfRule type="cellIs" dxfId="62" priority="105" operator="equal">
      <formula>0</formula>
    </cfRule>
  </conditionalFormatting>
  <conditionalFormatting sqref="">
    <cfRule type="cellIs" dxfId="61" priority="131" operator="equal">
      <formula>0</formula>
    </cfRule>
  </conditionalFormatting>
  <conditionalFormatting sqref="">
    <cfRule type="cellIs" dxfId="60" priority="132" operator="equal">
      <formula>0</formula>
    </cfRule>
  </conditionalFormatting>
  <conditionalFormatting sqref="">
    <cfRule type="cellIs" dxfId="59" priority="139" operator="equal">
      <formula>0</formula>
    </cfRule>
  </conditionalFormatting>
  <conditionalFormatting sqref="">
    <cfRule type="expression" dxfId="58" priority="162">
      <formula>AND((XEQ3="자유학년제만 운영"),(L37&gt;85))</formula>
    </cfRule>
    <cfRule type="expression" dxfId="57" priority="161">
      <formula>AND((XEQ3="자유학기제+연계학기 운영"),(L37&gt;51))</formula>
    </cfRule>
    <cfRule type="expression" dxfId="56" priority="160">
      <formula>AND((XEQ3="자유학기제만 운영"),(L37&gt;51))</formula>
    </cfRule>
    <cfRule type="expression" dxfId="55" priority="163">
      <formula>AND((XEQ3="자유학년제+연계학기 운영"),(L37&gt;85))</formula>
    </cfRule>
  </conditionalFormatting>
  <conditionalFormatting sqref="">
    <cfRule type="cellIs" dxfId="54" priority="167" operator="equal">
      <formula>0</formula>
    </cfRule>
  </conditionalFormatting>
  <conditionalFormatting sqref="">
    <cfRule type="cellIs" dxfId="53" priority="166" operator="equal">
      <formula>0</formula>
    </cfRule>
  </conditionalFormatting>
  <conditionalFormatting sqref="">
    <cfRule type="cellIs" dxfId="52" priority="172" operator="greaterThan">
      <formula>8</formula>
    </cfRule>
  </conditionalFormatting>
  <conditionalFormatting sqref="">
    <cfRule type="expression" dxfId="51" priority="170">
      <formula>AND((XEW3="자유학년제만 운영"),(P37&gt;85))</formula>
    </cfRule>
    <cfRule type="expression" dxfId="50" priority="171">
      <formula>AND((XEW3="자유학년제+연계학기 운영"),(P37&gt;85))</formula>
    </cfRule>
    <cfRule type="expression" dxfId="49" priority="168">
      <formula>AND((XEW3="자유학기제만 운영"),(P37&gt;51))</formula>
    </cfRule>
    <cfRule type="expression" dxfId="48" priority="169">
      <formula>AND((XEW3="자유학기제+연계학기 운영"),(P37&gt;51))</formula>
    </cfRule>
  </conditionalFormatting>
  <conditionalFormatting sqref="">
    <cfRule type="cellIs" dxfId="47" priority="203" operator="equal">
      <formula>0</formula>
    </cfRule>
  </conditionalFormatting>
  <conditionalFormatting sqref="">
    <cfRule type="cellIs" dxfId="46" priority="244" operator="equal">
      <formula>0</formula>
    </cfRule>
  </conditionalFormatting>
  <conditionalFormatting sqref="">
    <cfRule type="cellIs" dxfId="45" priority="215" operator="equal">
      <formula>0</formula>
    </cfRule>
  </conditionalFormatting>
  <conditionalFormatting sqref="">
    <cfRule type="cellIs" dxfId="44" priority="217" operator="equal">
      <formula>0</formula>
    </cfRule>
    <cfRule type="expression" dxfId="43" priority="218">
      <formula>($S$30&lt;306)^($R$34&lt;68)</formula>
    </cfRule>
    <cfRule type="cellIs" dxfId="42" priority="219" operator="greaterThan">
      <formula>68</formula>
    </cfRule>
    <cfRule type="expression" dxfId="41" priority="220">
      <formula>SUM($R$30:$R$34)=306</formula>
    </cfRule>
  </conditionalFormatting>
  <conditionalFormatting sqref="">
    <cfRule type="cellIs" dxfId="40" priority="223" operator="equal">
      <formula>0</formula>
    </cfRule>
  </conditionalFormatting>
  <conditionalFormatting sqref="">
    <cfRule type="cellIs" dxfId="39" priority="224" operator="lessThan">
      <formula>3366</formula>
    </cfRule>
  </conditionalFormatting>
  <conditionalFormatting sqref="">
    <cfRule type="expression" dxfId="38" priority="245">
      <formula>($R$29+$R$36)&lt;3060</formula>
    </cfRule>
  </conditionalFormatting>
  <conditionalFormatting sqref="">
    <cfRule type="expression" dxfId="37" priority="260">
      <formula>SUM(R30:R36)&lt;374</formula>
    </cfRule>
  </conditionalFormatting>
  <conditionalFormatting sqref="">
    <cfRule type="cellIs" dxfId="36" priority="254" operator="lessThan">
      <formula>306</formula>
    </cfRule>
  </conditionalFormatting>
  <conditionalFormatting sqref="">
    <cfRule type="cellIs" dxfId="35" priority="258" operator="equal">
      <formula>0</formula>
    </cfRule>
  </conditionalFormatting>
  <conditionalFormatting sqref="">
    <cfRule type="cellIs" dxfId="34" priority="259" operator="lessThan">
      <formula>136</formula>
    </cfRule>
  </conditionalFormatting>
  <conditionalFormatting sqref="">
    <cfRule type="cellIs" dxfId="33" priority="278" operator="greaterThan">
      <formula>0</formula>
    </cfRule>
  </conditionalFormatting>
  <conditionalFormatting sqref="">
    <cfRule type="cellIs" dxfId="32" priority="281" operator="greaterThan">
      <formula>0</formula>
    </cfRule>
  </conditionalFormatting>
  <conditionalFormatting sqref="">
    <cfRule type="cellIs" dxfId="31" priority="282" operator="equal">
      <formula>0</formula>
    </cfRule>
  </conditionalFormatting>
  <conditionalFormatting sqref="">
    <cfRule type="cellIs" dxfId="30" priority="303" operator="equal">
      <formula>0</formula>
    </cfRule>
  </conditionalFormatting>
  <conditionalFormatting sqref="">
    <cfRule type="cellIs" dxfId="29" priority="304" operator="equal">
      <formula>0</formula>
    </cfRule>
  </conditionalFormatting>
  <conditionalFormatting sqref="">
    <cfRule type="cellIs" dxfId="28" priority="311" operator="equal">
      <formula>0</formula>
    </cfRule>
  </conditionalFormatting>
  <conditionalFormatting sqref="">
    <cfRule type="expression" dxfId="27" priority="315">
      <formula>AND((D3="자유학년제+연계학기 운영"),(X37&gt;85))</formula>
    </cfRule>
    <cfRule type="expression" dxfId="26" priority="314">
      <formula>AND((D3="자유학년제 운영"),(X37&gt;85))</formula>
    </cfRule>
    <cfRule type="expression" dxfId="25" priority="313">
      <formula>AND((D3="자유학기제+연계학기 운영"),(X37&gt;51))</formula>
    </cfRule>
    <cfRule type="expression" dxfId="24" priority="312">
      <formula>AND((D3="자유학기제 운영(170)"),(X37&gt;51))</formula>
    </cfRule>
  </conditionalFormatting>
  <conditionalFormatting sqref="">
    <cfRule type="expression" dxfId="23" priority="319">
      <formula>AND(($D$3="자유학년제+연계학기 운영"),(X38&lt;221))</formula>
    </cfRule>
    <cfRule type="expression" dxfId="22" priority="318">
      <formula>AND(($D$3="자유학년제 운영"),(X38&lt;221))</formula>
    </cfRule>
    <cfRule type="expression" dxfId="21" priority="317">
      <formula>AND(($D$3="자유학기제+연계학기 운영"),(X38&lt;170))</formula>
    </cfRule>
    <cfRule type="expression" dxfId="20" priority="316">
      <formula>AND(($D$3="자유학기제 운영(170)"),(X38&lt;170))</formula>
    </cfRule>
  </conditionalFormatting>
  <conditionalFormatting sqref="">
    <cfRule type="cellIs" dxfId="19" priority="320" operator="lessThan">
      <formula>0</formula>
    </cfRule>
  </conditionalFormatting>
  <conditionalFormatting sqref="">
    <cfRule type="cellIs" dxfId="18" priority="389" operator="equal">
      <formula>0</formula>
    </cfRule>
  </conditionalFormatting>
  <conditionalFormatting sqref="">
    <cfRule type="cellIs" dxfId="17" priority="328" operator="lessThan">
      <formula>-0.2</formula>
    </cfRule>
    <cfRule type="cellIs" dxfId="16" priority="329" operator="greaterThan">
      <formula>20%</formula>
    </cfRule>
  </conditionalFormatting>
  <conditionalFormatting sqref="">
    <cfRule type="cellIs" dxfId="15" priority="332" operator="greaterThan">
      <formula>0.2</formula>
    </cfRule>
    <cfRule type="cellIs" dxfId="14" priority="333" operator="lessThan">
      <formula>0</formula>
    </cfRule>
  </conditionalFormatting>
  <conditionalFormatting sqref="">
    <cfRule type="cellIs" dxfId="13" priority="336" operator="lessThan">
      <formula>-0.2</formula>
    </cfRule>
    <cfRule type="cellIs" dxfId="12" priority="337" operator="greaterThan">
      <formula>20%</formula>
    </cfRule>
  </conditionalFormatting>
  <conditionalFormatting sqref="">
    <cfRule type="expression" dxfId="11" priority="364">
      <formula>AND($D$3="자유학년제만 운영",$AA$30&lt;-85)</formula>
    </cfRule>
    <cfRule type="expression" dxfId="10" priority="365">
      <formula>AND($D$3="자유학년제+연계학기 운영",#REF!&gt;0,#REF!=0,#REF!=0,#REF!=0,$AA$30&lt;-119)</formula>
    </cfRule>
    <cfRule type="expression" dxfId="9" priority="366">
      <formula>AND($D$3="자유학년제+연계학기 운영",#REF!&gt;0,#REF!&gt;0,#REF!=0,#REF!=0,$AA$30&lt;-153)</formula>
    </cfRule>
    <cfRule type="expression" dxfId="8" priority="367">
      <formula>AND($D$3="자유학년제+연계학기 운영",#REF!&gt;0,#REF!&gt;0,#REF!&gt;0,#REF!=0,$AA$30&lt;-187)</formula>
    </cfRule>
    <cfRule type="expression" dxfId="7" priority="368">
      <formula>AND($D$3="자유학년제+연계학기 운영",#REF!&gt;0,#REF!&gt;0,#REF!&gt;0,#REF!&gt;0,$AA$30&lt;-221)</formula>
    </cfRule>
  </conditionalFormatting>
  <conditionalFormatting sqref="">
    <cfRule type="cellIs" dxfId="6" priority="376" operator="lessThan">
      <formula>-0.2</formula>
    </cfRule>
  </conditionalFormatting>
  <conditionalFormatting sqref="">
    <cfRule type="cellIs" dxfId="5" priority="381" operator="greaterThan">
      <formula>20%</formula>
    </cfRule>
  </conditionalFormatting>
  <conditionalFormatting sqref="">
    <cfRule type="cellIs" dxfId="4" priority="382" operator="lessThan">
      <formula>-0.2</formula>
    </cfRule>
  </conditionalFormatting>
  <conditionalFormatting sqref="">
    <cfRule type="cellIs" dxfId="3" priority="383" operator="greaterThan">
      <formula>0.2</formula>
    </cfRule>
  </conditionalFormatting>
  <conditionalFormatting sqref="">
    <cfRule type="cellIs" dxfId="2" priority="384" operator="greaterThan">
      <formula>20%</formula>
    </cfRule>
  </conditionalFormatting>
  <conditionalFormatting sqref="">
    <cfRule type="cellIs" dxfId="1" priority="387" operator="lessThan">
      <formula>-0.2</formula>
    </cfRule>
    <cfRule type="cellIs" dxfId="0" priority="388" operator="greaterThan">
      <formula>20%</formula>
    </cfRule>
  </conditionalFormatting>
  <conditionalFormatting sqref="G17">
    <cfRule type="cellIs" dxfId="70" priority="73" operator="equal">
      <formula>0</formula>
    </cfRule>
  </conditionalFormatting>
  <conditionalFormatting sqref="G39">
    <cfRule type="cellIs" dxfId="71" priority="74" operator="greaterThan">
      <formula>8</formula>
    </cfRule>
  </conditionalFormatting>
  <conditionalFormatting sqref="H17">
    <cfRule type="cellIs" dxfId="70" priority="75" operator="equal">
      <formula>0</formula>
    </cfRule>
  </conditionalFormatting>
  <conditionalFormatting sqref="I8">
    <cfRule type="cellIs" dxfId="69" priority="76" operator="equal">
      <formula>0</formula>
    </cfRule>
  </conditionalFormatting>
  <conditionalFormatting sqref="I9">
    <cfRule type="cellIs" dxfId="69" priority="77" operator="equal">
      <formula>0</formula>
    </cfRule>
  </conditionalFormatting>
  <conditionalFormatting sqref="I10">
    <cfRule type="cellIs" dxfId="69" priority="78" operator="equal">
      <formula>0</formula>
    </cfRule>
  </conditionalFormatting>
  <conditionalFormatting sqref="I11">
    <cfRule type="cellIs" dxfId="69" priority="79" operator="equal">
      <formula>0</formula>
    </cfRule>
  </conditionalFormatting>
  <conditionalFormatting sqref="I12">
    <cfRule type="cellIs" dxfId="69" priority="80" operator="equal">
      <formula>0</formula>
    </cfRule>
  </conditionalFormatting>
  <conditionalFormatting sqref="I13">
    <cfRule type="cellIs" dxfId="69" priority="81" operator="equal">
      <formula>0</formula>
    </cfRule>
  </conditionalFormatting>
  <conditionalFormatting sqref="I14">
    <cfRule type="cellIs" dxfId="69" priority="82" operator="equal">
      <formula>0</formula>
    </cfRule>
  </conditionalFormatting>
  <conditionalFormatting sqref="I15">
    <cfRule type="cellIs" dxfId="69" priority="83" operator="equal">
      <formula>0</formula>
    </cfRule>
  </conditionalFormatting>
  <conditionalFormatting sqref="I16">
    <cfRule type="cellIs" dxfId="69" priority="84" operator="equal">
      <formula>0</formula>
    </cfRule>
  </conditionalFormatting>
  <conditionalFormatting sqref="I17">
    <cfRule type="cellIs" dxfId="69" priority="85" operator="equal">
      <formula>0</formula>
    </cfRule>
  </conditionalFormatting>
  <conditionalFormatting sqref="I18">
    <cfRule type="cellIs" dxfId="69" priority="86" operator="equal">
      <formula>0</formula>
    </cfRule>
  </conditionalFormatting>
  <conditionalFormatting sqref="I19">
    <cfRule type="cellIs" dxfId="69" priority="87" operator="equal">
      <formula>0</formula>
    </cfRule>
  </conditionalFormatting>
  <conditionalFormatting sqref="I20">
    <cfRule type="cellIs" dxfId="69" priority="88" operator="equal">
      <formula>0</formula>
    </cfRule>
  </conditionalFormatting>
  <conditionalFormatting sqref="I21">
    <cfRule type="cellIs" dxfId="69" priority="89" operator="equal">
      <formula>0</formula>
    </cfRule>
  </conditionalFormatting>
  <conditionalFormatting sqref="I22">
    <cfRule type="cellIs" dxfId="69" priority="90" operator="equal">
      <formula>0</formula>
    </cfRule>
  </conditionalFormatting>
  <conditionalFormatting sqref="I23">
    <cfRule type="cellIs" dxfId="69" priority="91" operator="equal">
      <formula>0</formula>
    </cfRule>
  </conditionalFormatting>
  <conditionalFormatting sqref="I24">
    <cfRule type="cellIs" dxfId="69" priority="92" operator="equal">
      <formula>0</formula>
    </cfRule>
  </conditionalFormatting>
  <conditionalFormatting sqref="I25">
    <cfRule type="cellIs" dxfId="69" priority="93" operator="equal">
      <formula>0</formula>
    </cfRule>
  </conditionalFormatting>
  <conditionalFormatting sqref="I26">
    <cfRule type="cellIs" dxfId="69" priority="94" operator="equal">
      <formula>0</formula>
    </cfRule>
  </conditionalFormatting>
  <conditionalFormatting sqref="I27">
    <cfRule type="cellIs" dxfId="69" priority="95" operator="equal">
      <formula>0</formula>
    </cfRule>
  </conditionalFormatting>
  <conditionalFormatting sqref="I28">
    <cfRule type="cellIs" dxfId="69" priority="96" operator="equal">
      <formula>0</formula>
    </cfRule>
  </conditionalFormatting>
  <conditionalFormatting sqref="I29">
    <cfRule type="cellIs" dxfId="68" priority="97" operator="equal">
      <formula>0</formula>
    </cfRule>
  </conditionalFormatting>
  <conditionalFormatting sqref="I30">
    <cfRule type="cellIs" dxfId="67" priority="98" operator="equal">
      <formula>0</formula>
    </cfRule>
  </conditionalFormatting>
  <conditionalFormatting sqref="I31">
    <cfRule type="cellIs" dxfId="67" priority="99" operator="equal">
      <formula>0</formula>
    </cfRule>
  </conditionalFormatting>
  <conditionalFormatting sqref="I32">
    <cfRule type="cellIs" dxfId="67" priority="100" operator="equal">
      <formula>0</formula>
    </cfRule>
  </conditionalFormatting>
  <conditionalFormatting sqref="I33">
    <cfRule type="cellIs" dxfId="67" priority="101" operator="equal">
      <formula>0</formula>
    </cfRule>
  </conditionalFormatting>
  <conditionalFormatting sqref="I34">
    <cfRule type="cellIs" dxfId="67" priority="102" operator="equal">
      <formula>0</formula>
    </cfRule>
  </conditionalFormatting>
  <conditionalFormatting sqref="I35">
    <cfRule type="cellIs" dxfId="67" priority="103" operator="equal">
      <formula>0</formula>
    </cfRule>
  </conditionalFormatting>
  <conditionalFormatting sqref="I36">
    <cfRule type="cellIs" dxfId="67" priority="104" operator="equal">
      <formula>0</formula>
    </cfRule>
  </conditionalFormatting>
  <conditionalFormatting sqref="I37">
    <cfRule type="cellIs" dxfId="62" priority="105" operator="equal">
      <formula>0</formula>
    </cfRule>
  </conditionalFormatting>
  <conditionalFormatting sqref="I37">
    <cfRule type="expression" dxfId="63" priority="106">
      <formula>AND((XEN3="자유학기제만 운영"),(I37&gt;51))</formula>
    </cfRule>
  </conditionalFormatting>
  <conditionalFormatting sqref="I37">
    <cfRule type="expression" dxfId="64" priority="107">
      <formula>AND((XEN3="자유학기제+연계학기 운영"),(I37&gt;51))</formula>
    </cfRule>
  </conditionalFormatting>
  <conditionalFormatting sqref="I37">
    <cfRule type="expression" dxfId="65" priority="108">
      <formula>AND((XEN3="자유학년제만 운영"),(I37&gt;85))</formula>
    </cfRule>
  </conditionalFormatting>
  <conditionalFormatting sqref="I37">
    <cfRule type="expression" dxfId="66" priority="109">
      <formula>AND((XEN3="자유학년제+연계학기 운영"),(I37&gt;85))</formula>
    </cfRule>
  </conditionalFormatting>
  <conditionalFormatting sqref="J39">
    <cfRule type="cellIs" dxfId="71" priority="110" operator="greaterThan">
      <formula>8</formula>
    </cfRule>
  </conditionalFormatting>
  <conditionalFormatting sqref="L8">
    <cfRule type="cellIs" dxfId="61" priority="111" operator="equal">
      <formula>0</formula>
    </cfRule>
  </conditionalFormatting>
  <conditionalFormatting sqref="L9">
    <cfRule type="cellIs" dxfId="61" priority="112" operator="equal">
      <formula>0</formula>
    </cfRule>
  </conditionalFormatting>
  <conditionalFormatting sqref="L10">
    <cfRule type="cellIs" dxfId="61" priority="113" operator="equal">
      <formula>0</formula>
    </cfRule>
  </conditionalFormatting>
  <conditionalFormatting sqref="L11">
    <cfRule type="cellIs" dxfId="61" priority="114" operator="equal">
      <formula>0</formula>
    </cfRule>
  </conditionalFormatting>
  <conditionalFormatting sqref="L12">
    <cfRule type="cellIs" dxfId="61" priority="115" operator="equal">
      <formula>0</formula>
    </cfRule>
  </conditionalFormatting>
  <conditionalFormatting sqref="L13">
    <cfRule type="cellIs" dxfId="61" priority="116" operator="equal">
      <formula>0</formula>
    </cfRule>
  </conditionalFormatting>
  <conditionalFormatting sqref="L14">
    <cfRule type="cellIs" dxfId="61" priority="117" operator="equal">
      <formula>0</formula>
    </cfRule>
  </conditionalFormatting>
  <conditionalFormatting sqref="L15">
    <cfRule type="cellIs" dxfId="61" priority="118" operator="equal">
      <formula>0</formula>
    </cfRule>
  </conditionalFormatting>
  <conditionalFormatting sqref="L16">
    <cfRule type="cellIs" dxfId="61" priority="119" operator="equal">
      <formula>0</formula>
    </cfRule>
  </conditionalFormatting>
  <conditionalFormatting sqref="L17">
    <cfRule type="cellIs" dxfId="61" priority="120" operator="equal">
      <formula>0</formula>
    </cfRule>
  </conditionalFormatting>
  <conditionalFormatting sqref="L18">
    <cfRule type="cellIs" dxfId="61" priority="121" operator="equal">
      <formula>0</formula>
    </cfRule>
  </conditionalFormatting>
  <conditionalFormatting sqref="L19">
    <cfRule type="cellIs" dxfId="61" priority="122" operator="equal">
      <formula>0</formula>
    </cfRule>
  </conditionalFormatting>
  <conditionalFormatting sqref="L20">
    <cfRule type="cellIs" dxfId="61" priority="123" operator="equal">
      <formula>0</formula>
    </cfRule>
  </conditionalFormatting>
  <conditionalFormatting sqref="L21">
    <cfRule type="cellIs" dxfId="61" priority="124" operator="equal">
      <formula>0</formula>
    </cfRule>
  </conditionalFormatting>
  <conditionalFormatting sqref="L22">
    <cfRule type="cellIs" dxfId="61" priority="125" operator="equal">
      <formula>0</formula>
    </cfRule>
  </conditionalFormatting>
  <conditionalFormatting sqref="L23">
    <cfRule type="cellIs" dxfId="61" priority="126" operator="equal">
      <formula>0</formula>
    </cfRule>
  </conditionalFormatting>
  <conditionalFormatting sqref="L24">
    <cfRule type="cellIs" dxfId="61" priority="127" operator="equal">
      <formula>0</formula>
    </cfRule>
  </conditionalFormatting>
  <conditionalFormatting sqref="L25">
    <cfRule type="cellIs" dxfId="61" priority="128" operator="equal">
      <formula>0</formula>
    </cfRule>
  </conditionalFormatting>
  <conditionalFormatting sqref="L26">
    <cfRule type="cellIs" dxfId="61" priority="129" operator="equal">
      <formula>0</formula>
    </cfRule>
  </conditionalFormatting>
  <conditionalFormatting sqref="L27">
    <cfRule type="cellIs" dxfId="61" priority="130" operator="equal">
      <formula>0</formula>
    </cfRule>
  </conditionalFormatting>
  <conditionalFormatting sqref="L28">
    <cfRule type="cellIs" dxfId="61" priority="131" operator="equal">
      <formula>0</formula>
    </cfRule>
  </conditionalFormatting>
  <conditionalFormatting sqref="L29">
    <cfRule type="cellIs" dxfId="60" priority="132" operator="equal">
      <formula>0</formula>
    </cfRule>
  </conditionalFormatting>
  <conditionalFormatting sqref="L30">
    <cfRule type="cellIs" dxfId="59" priority="133" operator="equal">
      <formula>0</formula>
    </cfRule>
  </conditionalFormatting>
  <conditionalFormatting sqref="L31">
    <cfRule type="cellIs" dxfId="59" priority="134" operator="equal">
      <formula>0</formula>
    </cfRule>
  </conditionalFormatting>
  <conditionalFormatting sqref="L32">
    <cfRule type="cellIs" dxfId="59" priority="135" operator="equal">
      <formula>0</formula>
    </cfRule>
  </conditionalFormatting>
  <conditionalFormatting sqref="L33">
    <cfRule type="cellIs" dxfId="59" priority="136" operator="equal">
      <formula>0</formula>
    </cfRule>
  </conditionalFormatting>
  <conditionalFormatting sqref="L34">
    <cfRule type="cellIs" dxfId="59" priority="137" operator="equal">
      <formula>0</formula>
    </cfRule>
  </conditionalFormatting>
  <conditionalFormatting sqref="L35">
    <cfRule type="cellIs" dxfId="59" priority="138" operator="equal">
      <formula>0</formula>
    </cfRule>
  </conditionalFormatting>
  <conditionalFormatting sqref="L36">
    <cfRule type="cellIs" dxfId="59" priority="139" operator="equal">
      <formula>0</formula>
    </cfRule>
  </conditionalFormatting>
  <conditionalFormatting sqref="L37">
    <cfRule type="expression" dxfId="56" priority="140">
      <formula>AND((XEQ3="자유학기제만 운영"),(L37&gt;51))</formula>
    </cfRule>
  </conditionalFormatting>
  <conditionalFormatting sqref="L37">
    <cfRule type="expression" dxfId="57" priority="141">
      <formula>AND((XEQ3="자유학기제+연계학기 운영"),(L37&gt;51))</formula>
    </cfRule>
  </conditionalFormatting>
  <conditionalFormatting sqref="L37">
    <cfRule type="expression" dxfId="58" priority="142">
      <formula>AND((XEQ3="자유학년제만 운영"),(L37&gt;85))</formula>
    </cfRule>
  </conditionalFormatting>
  <conditionalFormatting sqref="L37">
    <cfRule type="expression" dxfId="55" priority="143">
      <formula>AND((XEQ3="자유학년제+연계학기 운영"),(L37&gt;85))</formula>
    </cfRule>
  </conditionalFormatting>
  <conditionalFormatting sqref="L37">
    <cfRule type="cellIs" dxfId="54" priority="144" operator="equal">
      <formula>0</formula>
    </cfRule>
  </conditionalFormatting>
  <conditionalFormatting sqref="M17">
    <cfRule type="cellIs" dxfId="53" priority="145" operator="equal">
      <formula>0</formula>
    </cfRule>
  </conditionalFormatting>
  <conditionalFormatting sqref="M37">
    <cfRule type="expression" dxfId="56" priority="146">
      <formula>AND((XEQ3="자유학기제만 운영"),(L37&gt;51))</formula>
    </cfRule>
  </conditionalFormatting>
  <conditionalFormatting sqref="M37">
    <cfRule type="expression" dxfId="57" priority="147">
      <formula>AND((XEQ3="자유학기제+연계학기 운영"),(L37&gt;51))</formula>
    </cfRule>
  </conditionalFormatting>
  <conditionalFormatting sqref="M37">
    <cfRule type="expression" dxfId="58" priority="148">
      <formula>AND((XEQ3="자유학년제만 운영"),(L37&gt;85))</formula>
    </cfRule>
  </conditionalFormatting>
  <conditionalFormatting sqref="M37">
    <cfRule type="expression" dxfId="55" priority="149">
      <formula>AND((XEQ3="자유학년제+연계학기 운영"),(L37&gt;85))</formula>
    </cfRule>
  </conditionalFormatting>
  <conditionalFormatting sqref="M37">
    <cfRule type="cellIs" dxfId="54" priority="150" operator="equal">
      <formula>0</formula>
    </cfRule>
  </conditionalFormatting>
  <conditionalFormatting sqref="M39">
    <cfRule type="cellIs" dxfId="52" priority="151" operator="greaterThan">
      <formula>8</formula>
    </cfRule>
  </conditionalFormatting>
  <conditionalFormatting sqref="N17">
    <cfRule type="cellIs" dxfId="53" priority="152" operator="equal">
      <formula>0</formula>
    </cfRule>
  </conditionalFormatting>
  <conditionalFormatting sqref="N37">
    <cfRule type="expression" dxfId="56" priority="153">
      <formula>AND((XEQ3="자유학기제만 운영"),(L37&gt;51))</formula>
    </cfRule>
  </conditionalFormatting>
  <conditionalFormatting sqref="N37">
    <cfRule type="expression" dxfId="57" priority="154">
      <formula>AND((XEQ3="자유학기제+연계학기 운영"),(L37&gt;51))</formula>
    </cfRule>
  </conditionalFormatting>
  <conditionalFormatting sqref="N37">
    <cfRule type="expression" dxfId="58" priority="155">
      <formula>AND((XEQ3="자유학년제만 운영"),(L37&gt;85))</formula>
    </cfRule>
  </conditionalFormatting>
  <conditionalFormatting sqref="N37">
    <cfRule type="expression" dxfId="55" priority="156">
      <formula>AND((XEQ3="자유학년제+연계학기 운영"),(L37&gt;85))</formula>
    </cfRule>
  </conditionalFormatting>
  <conditionalFormatting sqref="N37">
    <cfRule type="cellIs" dxfId="54" priority="157" operator="equal">
      <formula>0</formula>
    </cfRule>
  </conditionalFormatting>
  <conditionalFormatting sqref="N39">
    <cfRule type="cellIs" dxfId="52" priority="158" operator="greaterThan">
      <formula>8</formula>
    </cfRule>
  </conditionalFormatting>
  <conditionalFormatting sqref="O17">
    <cfRule type="cellIs" dxfId="53" priority="159" operator="equal">
      <formula>0</formula>
    </cfRule>
  </conditionalFormatting>
  <conditionalFormatting sqref="O37">
    <cfRule type="expression" dxfId="56" priority="160">
      <formula>AND((XEQ3="자유학기제만 운영"),(L37&gt;51))</formula>
    </cfRule>
  </conditionalFormatting>
  <conditionalFormatting sqref="O37">
    <cfRule type="expression" dxfId="57" priority="161">
      <formula>AND((XEQ3="자유학기제+연계학기 운영"),(L37&gt;51))</formula>
    </cfRule>
  </conditionalFormatting>
  <conditionalFormatting sqref="O37">
    <cfRule type="expression" dxfId="58" priority="162">
      <formula>AND((XEQ3="자유학년제만 운영"),(L37&gt;85))</formula>
    </cfRule>
  </conditionalFormatting>
  <conditionalFormatting sqref="O37">
    <cfRule type="expression" dxfId="55" priority="163">
      <formula>AND((XEQ3="자유학년제+연계학기 운영"),(L37&gt;85))</formula>
    </cfRule>
  </conditionalFormatting>
  <conditionalFormatting sqref="O37">
    <cfRule type="cellIs" dxfId="54" priority="164" operator="equal">
      <formula>0</formula>
    </cfRule>
  </conditionalFormatting>
  <conditionalFormatting sqref="O39">
    <cfRule type="cellIs" dxfId="52" priority="165" operator="greaterThan">
      <formula>8</formula>
    </cfRule>
  </conditionalFormatting>
  <conditionalFormatting sqref="P17">
    <cfRule type="cellIs" dxfId="53" priority="166" operator="equal">
      <formula>0</formula>
    </cfRule>
  </conditionalFormatting>
  <conditionalFormatting sqref="P37">
    <cfRule type="cellIs" dxfId="54" priority="167" operator="equal">
      <formula>0</formula>
    </cfRule>
  </conditionalFormatting>
  <conditionalFormatting sqref="P37">
    <cfRule type="expression" dxfId="49" priority="168">
      <formula>AND((XEW3="자유학기제만 운영"),(P37&gt;51))</formula>
    </cfRule>
  </conditionalFormatting>
  <conditionalFormatting sqref="P37">
    <cfRule type="expression" dxfId="48" priority="169">
      <formula>AND((XEW3="자유학기제+연계학기 운영"),(P37&gt;51))</formula>
    </cfRule>
  </conditionalFormatting>
  <conditionalFormatting sqref="P37">
    <cfRule type="expression" dxfId="51" priority="170">
      <formula>AND((XEW3="자유학년제만 운영"),(P37&gt;85))</formula>
    </cfRule>
  </conditionalFormatting>
  <conditionalFormatting sqref="P37">
    <cfRule type="expression" dxfId="50" priority="171">
      <formula>AND((XEW3="자유학년제+연계학기 운영"),(P37&gt;85))</formula>
    </cfRule>
  </conditionalFormatting>
  <conditionalFormatting sqref="P39">
    <cfRule type="cellIs" dxfId="52" priority="172" operator="greaterThan">
      <formula>8</formula>
    </cfRule>
  </conditionalFormatting>
  <conditionalFormatting sqref="Q8">
    <cfRule type="cellIs" dxfId="46" priority="173" operator="equal">
      <formula>0</formula>
    </cfRule>
  </conditionalFormatting>
  <conditionalFormatting sqref="Q9">
    <cfRule type="cellIs" dxfId="46" priority="174" operator="equal">
      <formula>0</formula>
    </cfRule>
  </conditionalFormatting>
  <conditionalFormatting sqref="Q10">
    <cfRule type="cellIs" dxfId="46" priority="175" operator="equal">
      <formula>0</formula>
    </cfRule>
  </conditionalFormatting>
  <conditionalFormatting sqref="Q11">
    <cfRule type="cellIs" dxfId="46" priority="176" operator="equal">
      <formula>0</formula>
    </cfRule>
  </conditionalFormatting>
  <conditionalFormatting sqref="Q12">
    <cfRule type="cellIs" dxfId="46" priority="177" operator="equal">
      <formula>0</formula>
    </cfRule>
  </conditionalFormatting>
  <conditionalFormatting sqref="Q13">
    <cfRule type="cellIs" dxfId="46" priority="178" operator="equal">
      <formula>0</formula>
    </cfRule>
  </conditionalFormatting>
  <conditionalFormatting sqref="Q14">
    <cfRule type="cellIs" dxfId="46" priority="179" operator="equal">
      <formula>0</formula>
    </cfRule>
  </conditionalFormatting>
  <conditionalFormatting sqref="Q15">
    <cfRule type="cellIs" dxfId="46" priority="180" operator="equal">
      <formula>0</formula>
    </cfRule>
  </conditionalFormatting>
  <conditionalFormatting sqref="Q16">
    <cfRule type="cellIs" dxfId="46" priority="181" operator="equal">
      <formula>0</formula>
    </cfRule>
  </conditionalFormatting>
  <conditionalFormatting sqref="Q17">
    <cfRule type="cellIs" dxfId="47" priority="182" operator="equal">
      <formula>0</formula>
    </cfRule>
  </conditionalFormatting>
  <conditionalFormatting sqref="Q18">
    <cfRule type="cellIs" dxfId="46" priority="183" operator="equal">
      <formula>0</formula>
    </cfRule>
  </conditionalFormatting>
  <conditionalFormatting sqref="Q19">
    <cfRule type="cellIs" dxfId="46" priority="184" operator="equal">
      <formula>0</formula>
    </cfRule>
  </conditionalFormatting>
  <conditionalFormatting sqref="Q20">
    <cfRule type="cellIs" dxfId="46" priority="185" operator="equal">
      <formula>0</formula>
    </cfRule>
  </conditionalFormatting>
  <conditionalFormatting sqref="Q21">
    <cfRule type="cellIs" dxfId="46" priority="186" operator="equal">
      <formula>0</formula>
    </cfRule>
  </conditionalFormatting>
  <conditionalFormatting sqref="Q22">
    <cfRule type="cellIs" dxfId="46" priority="187" operator="equal">
      <formula>0</formula>
    </cfRule>
  </conditionalFormatting>
  <conditionalFormatting sqref="Q23">
    <cfRule type="cellIs" dxfId="46" priority="188" operator="equal">
      <formula>0</formula>
    </cfRule>
  </conditionalFormatting>
  <conditionalFormatting sqref="Q24">
    <cfRule type="cellIs" dxfId="46" priority="189" operator="equal">
      <formula>0</formula>
    </cfRule>
  </conditionalFormatting>
  <conditionalFormatting sqref="Q25">
    <cfRule type="cellIs" dxfId="46" priority="190" operator="equal">
      <formula>0</formula>
    </cfRule>
  </conditionalFormatting>
  <conditionalFormatting sqref="Q26">
    <cfRule type="cellIs" dxfId="46" priority="191" operator="equal">
      <formula>0</formula>
    </cfRule>
  </conditionalFormatting>
  <conditionalFormatting sqref="Q27">
    <cfRule type="cellIs" dxfId="46" priority="192" operator="equal">
      <formula>0</formula>
    </cfRule>
  </conditionalFormatting>
  <conditionalFormatting sqref="Q28">
    <cfRule type="cellIs" dxfId="46" priority="193" operator="equal">
      <formula>0</formula>
    </cfRule>
  </conditionalFormatting>
  <conditionalFormatting sqref="R8">
    <cfRule type="cellIs" dxfId="46" priority="194" operator="equal">
      <formula>0</formula>
    </cfRule>
  </conditionalFormatting>
  <conditionalFormatting sqref="R9">
    <cfRule type="cellIs" dxfId="46" priority="195" operator="equal">
      <formula>0</formula>
    </cfRule>
  </conditionalFormatting>
  <conditionalFormatting sqref="R10">
    <cfRule type="cellIs" dxfId="46" priority="196" operator="equal">
      <formula>0</formula>
    </cfRule>
  </conditionalFormatting>
  <conditionalFormatting sqref="R11">
    <cfRule type="cellIs" dxfId="46" priority="197" operator="equal">
      <formula>0</formula>
    </cfRule>
  </conditionalFormatting>
  <conditionalFormatting sqref="R12">
    <cfRule type="cellIs" dxfId="46" priority="198" operator="equal">
      <formula>0</formula>
    </cfRule>
  </conditionalFormatting>
  <conditionalFormatting sqref="R13">
    <cfRule type="cellIs" dxfId="46" priority="199" operator="equal">
      <formula>0</formula>
    </cfRule>
  </conditionalFormatting>
  <conditionalFormatting sqref="R14">
    <cfRule type="cellIs" dxfId="46" priority="200" operator="equal">
      <formula>0</formula>
    </cfRule>
  </conditionalFormatting>
  <conditionalFormatting sqref="R15">
    <cfRule type="cellIs" dxfId="46" priority="201" operator="equal">
      <formula>0</formula>
    </cfRule>
  </conditionalFormatting>
  <conditionalFormatting sqref="R16">
    <cfRule type="cellIs" dxfId="46" priority="202" operator="equal">
      <formula>0</formula>
    </cfRule>
  </conditionalFormatting>
  <conditionalFormatting sqref="R17">
    <cfRule type="cellIs" dxfId="47" priority="203" operator="equal">
      <formula>0</formula>
    </cfRule>
  </conditionalFormatting>
  <conditionalFormatting sqref="R18">
    <cfRule type="cellIs" dxfId="46" priority="204" operator="equal">
      <formula>0</formula>
    </cfRule>
  </conditionalFormatting>
  <conditionalFormatting sqref="R19">
    <cfRule type="cellIs" dxfId="46" priority="205" operator="equal">
      <formula>0</formula>
    </cfRule>
  </conditionalFormatting>
  <conditionalFormatting sqref="R20">
    <cfRule type="cellIs" dxfId="46" priority="206" operator="equal">
      <formula>0</formula>
    </cfRule>
  </conditionalFormatting>
  <conditionalFormatting sqref="R21">
    <cfRule type="cellIs" dxfId="46" priority="207" operator="equal">
      <formula>0</formula>
    </cfRule>
  </conditionalFormatting>
  <conditionalFormatting sqref="R22">
    <cfRule type="cellIs" dxfId="46" priority="208" operator="equal">
      <formula>0</formula>
    </cfRule>
  </conditionalFormatting>
  <conditionalFormatting sqref="R23">
    <cfRule type="cellIs" dxfId="46" priority="209" operator="equal">
      <formula>0</formula>
    </cfRule>
  </conditionalFormatting>
  <conditionalFormatting sqref="R24">
    <cfRule type="cellIs" dxfId="46" priority="210" operator="equal">
      <formula>0</formula>
    </cfRule>
  </conditionalFormatting>
  <conditionalFormatting sqref="R25">
    <cfRule type="cellIs" dxfId="46" priority="211" operator="equal">
      <formula>0</formula>
    </cfRule>
  </conditionalFormatting>
  <conditionalFormatting sqref="R26">
    <cfRule type="cellIs" dxfId="46" priority="212" operator="equal">
      <formula>0</formula>
    </cfRule>
  </conditionalFormatting>
  <conditionalFormatting sqref="R27">
    <cfRule type="cellIs" dxfId="46" priority="213" operator="equal">
      <formula>0</formula>
    </cfRule>
  </conditionalFormatting>
  <conditionalFormatting sqref="R28">
    <cfRule type="cellIs" dxfId="46" priority="214" operator="equal">
      <formula>0</formula>
    </cfRule>
  </conditionalFormatting>
  <conditionalFormatting sqref="R29">
    <cfRule type="cellIs" dxfId="45" priority="215" operator="equal">
      <formula>0</formula>
    </cfRule>
  </conditionalFormatting>
  <conditionalFormatting sqref="R29">
    <cfRule type="expression" dxfId="38" priority="216">
      <formula>($R$29+$R$36)&lt;3060</formula>
    </cfRule>
  </conditionalFormatting>
  <conditionalFormatting sqref="R34">
    <cfRule type="cellIs" dxfId="44" priority="217" operator="equal">
      <formula>0</formula>
    </cfRule>
  </conditionalFormatting>
  <conditionalFormatting sqref="R34">
    <cfRule type="expression" dxfId="43" priority="218">
      <formula>($S$30&lt;306)^($R$34&lt;68)</formula>
    </cfRule>
  </conditionalFormatting>
  <conditionalFormatting sqref="R34">
    <cfRule type="cellIs" dxfId="42" priority="219" operator="greaterThan">
      <formula>68</formula>
    </cfRule>
  </conditionalFormatting>
  <conditionalFormatting sqref="R34">
    <cfRule type="expression" dxfId="41" priority="220">
      <formula>SUM($R$30:$R$34)=306</formula>
    </cfRule>
  </conditionalFormatting>
  <conditionalFormatting sqref="R37">
    <cfRule type="cellIs" dxfId="40" priority="221" operator="equal">
      <formula>0</formula>
    </cfRule>
  </conditionalFormatting>
  <conditionalFormatting sqref="R37">
    <cfRule type="expression" dxfId="37" priority="222">
      <formula>SUM(R30:R36)&lt;374</formula>
    </cfRule>
  </conditionalFormatting>
  <conditionalFormatting sqref="R38">
    <cfRule type="cellIs" dxfId="40" priority="223" operator="equal">
      <formula>0</formula>
    </cfRule>
  </conditionalFormatting>
  <conditionalFormatting sqref="R38">
    <cfRule type="cellIs" dxfId="39" priority="224" operator="lessThan">
      <formula>3366</formula>
    </cfRule>
  </conditionalFormatting>
  <conditionalFormatting sqref="S8">
    <cfRule type="cellIs" dxfId="46" priority="225" operator="equal">
      <formula>0</formula>
    </cfRule>
  </conditionalFormatting>
  <conditionalFormatting sqref="S9">
    <cfRule type="cellIs" dxfId="46" priority="226" operator="equal">
      <formula>0</formula>
    </cfRule>
  </conditionalFormatting>
  <conditionalFormatting sqref="S10">
    <cfRule type="cellIs" dxfId="46" priority="227" operator="equal">
      <formula>0</formula>
    </cfRule>
  </conditionalFormatting>
  <conditionalFormatting sqref="S11">
    <cfRule type="cellIs" dxfId="46" priority="228" operator="equal">
      <formula>0</formula>
    </cfRule>
  </conditionalFormatting>
  <conditionalFormatting sqref="S12">
    <cfRule type="cellIs" dxfId="46" priority="229" operator="equal">
      <formula>0</formula>
    </cfRule>
  </conditionalFormatting>
  <conditionalFormatting sqref="S13">
    <cfRule type="cellIs" dxfId="46" priority="230" operator="equal">
      <formula>0</formula>
    </cfRule>
  </conditionalFormatting>
  <conditionalFormatting sqref="S14">
    <cfRule type="cellIs" dxfId="46" priority="231" operator="equal">
      <formula>0</formula>
    </cfRule>
  </conditionalFormatting>
  <conditionalFormatting sqref="S15">
    <cfRule type="cellIs" dxfId="46" priority="232" operator="equal">
      <formula>0</formula>
    </cfRule>
  </conditionalFormatting>
  <conditionalFormatting sqref="S16">
    <cfRule type="cellIs" dxfId="46" priority="233" operator="equal">
      <formula>0</formula>
    </cfRule>
  </conditionalFormatting>
  <conditionalFormatting sqref="S18">
    <cfRule type="cellIs" dxfId="46" priority="234" operator="equal">
      <formula>0</formula>
    </cfRule>
  </conditionalFormatting>
  <conditionalFormatting sqref="S19">
    <cfRule type="cellIs" dxfId="46" priority="235" operator="equal">
      <formula>0</formula>
    </cfRule>
  </conditionalFormatting>
  <conditionalFormatting sqref="S20">
    <cfRule type="cellIs" dxfId="46" priority="236" operator="equal">
      <formula>0</formula>
    </cfRule>
  </conditionalFormatting>
  <conditionalFormatting sqref="S21">
    <cfRule type="cellIs" dxfId="46" priority="237" operator="equal">
      <formula>0</formula>
    </cfRule>
  </conditionalFormatting>
  <conditionalFormatting sqref="S22">
    <cfRule type="cellIs" dxfId="46" priority="238" operator="equal">
      <formula>0</formula>
    </cfRule>
  </conditionalFormatting>
  <conditionalFormatting sqref="S23">
    <cfRule type="cellIs" dxfId="46" priority="239" operator="equal">
      <formula>0</formula>
    </cfRule>
  </conditionalFormatting>
  <conditionalFormatting sqref="S24">
    <cfRule type="cellIs" dxfId="46" priority="240" operator="equal">
      <formula>0</formula>
    </cfRule>
  </conditionalFormatting>
  <conditionalFormatting sqref="S25">
    <cfRule type="cellIs" dxfId="46" priority="241" operator="equal">
      <formula>0</formula>
    </cfRule>
  </conditionalFormatting>
  <conditionalFormatting sqref="S26">
    <cfRule type="cellIs" dxfId="46" priority="242" operator="equal">
      <formula>0</formula>
    </cfRule>
  </conditionalFormatting>
  <conditionalFormatting sqref="S27">
    <cfRule type="cellIs" dxfId="46" priority="243" operator="equal">
      <formula>0</formula>
    </cfRule>
  </conditionalFormatting>
  <conditionalFormatting sqref="S28">
    <cfRule type="cellIs" dxfId="46" priority="244" operator="equal">
      <formula>0</formula>
    </cfRule>
  </conditionalFormatting>
  <conditionalFormatting sqref="S29">
    <cfRule type="expression" dxfId="38" priority="245">
      <formula>($R$29+$R$36)&lt;3060</formula>
    </cfRule>
  </conditionalFormatting>
  <conditionalFormatting sqref="S30">
    <cfRule type="cellIs" dxfId="36" priority="246" operator="lessThan">
      <formula>306</formula>
    </cfRule>
  </conditionalFormatting>
  <conditionalFormatting sqref="S30">
    <cfRule type="cellIs" dxfId="35" priority="247" operator="equal">
      <formula>0</formula>
    </cfRule>
  </conditionalFormatting>
  <conditionalFormatting sqref="S31">
    <cfRule type="cellIs" dxfId="36" priority="248" operator="lessThan">
      <formula>306</formula>
    </cfRule>
  </conditionalFormatting>
  <conditionalFormatting sqref="S31">
    <cfRule type="cellIs" dxfId="35" priority="249" operator="equal">
      <formula>0</formula>
    </cfRule>
  </conditionalFormatting>
  <conditionalFormatting sqref="S32">
    <cfRule type="cellIs" dxfId="36" priority="250" operator="lessThan">
      <formula>306</formula>
    </cfRule>
  </conditionalFormatting>
  <conditionalFormatting sqref="S32">
    <cfRule type="cellIs" dxfId="35" priority="251" operator="equal">
      <formula>0</formula>
    </cfRule>
  </conditionalFormatting>
  <conditionalFormatting sqref="S33">
    <cfRule type="cellIs" dxfId="36" priority="252" operator="lessThan">
      <formula>306</formula>
    </cfRule>
  </conditionalFormatting>
  <conditionalFormatting sqref="S33">
    <cfRule type="cellIs" dxfId="35" priority="253" operator="equal">
      <formula>0</formula>
    </cfRule>
  </conditionalFormatting>
  <conditionalFormatting sqref="S34">
    <cfRule type="cellIs" dxfId="36" priority="254" operator="lessThan">
      <formula>306</formula>
    </cfRule>
  </conditionalFormatting>
  <conditionalFormatting sqref="S34">
    <cfRule type="cellIs" dxfId="35" priority="255" operator="equal">
      <formula>0</formula>
    </cfRule>
  </conditionalFormatting>
  <conditionalFormatting sqref="S35">
    <cfRule type="cellIs" dxfId="35" priority="256" operator="equal">
      <formula>0</formula>
    </cfRule>
  </conditionalFormatting>
  <conditionalFormatting sqref="S35">
    <cfRule type="cellIs" dxfId="34" priority="257" operator="lessThan">
      <formula>136</formula>
    </cfRule>
  </conditionalFormatting>
  <conditionalFormatting sqref="S36">
    <cfRule type="cellIs" dxfId="35" priority="258" operator="equal">
      <formula>0</formula>
    </cfRule>
  </conditionalFormatting>
  <conditionalFormatting sqref="S36">
    <cfRule type="cellIs" dxfId="34" priority="259" operator="lessThan">
      <formula>136</formula>
    </cfRule>
  </conditionalFormatting>
  <conditionalFormatting sqref="S37">
    <cfRule type="expression" dxfId="37" priority="260">
      <formula>SUM(R30:R36)&lt;374</formula>
    </cfRule>
  </conditionalFormatting>
  <conditionalFormatting sqref="T16">
    <cfRule type="cellIs" dxfId="33" priority="261" operator="greaterThan">
      <formula>0</formula>
    </cfRule>
  </conditionalFormatting>
  <conditionalFormatting sqref="T17">
    <cfRule type="cellIs" dxfId="33" priority="262" operator="greaterThan">
      <formula>0</formula>
    </cfRule>
  </conditionalFormatting>
  <conditionalFormatting sqref="T18">
    <cfRule type="cellIs" dxfId="33" priority="263" operator="greaterThan">
      <formula>0</formula>
    </cfRule>
  </conditionalFormatting>
  <conditionalFormatting sqref="T19">
    <cfRule type="cellIs" dxfId="33" priority="264" operator="greaterThan">
      <formula>0</formula>
    </cfRule>
  </conditionalFormatting>
  <conditionalFormatting sqref="T34">
    <cfRule type="cellIs" dxfId="32" priority="265" operator="greaterThan">
      <formula>0</formula>
    </cfRule>
  </conditionalFormatting>
  <conditionalFormatting sqref="T35">
    <cfRule type="cellIs" dxfId="32" priority="266" operator="greaterThan">
      <formula>0</formula>
    </cfRule>
  </conditionalFormatting>
  <conditionalFormatting sqref="T36">
    <cfRule type="cellIs" dxfId="32" priority="267" operator="greaterThan">
      <formula>0</formula>
    </cfRule>
  </conditionalFormatting>
  <conditionalFormatting sqref="T38">
    <cfRule type="cellIs" dxfId="31" priority="268" operator="equal">
      <formula>0</formula>
    </cfRule>
  </conditionalFormatting>
  <conditionalFormatting sqref="U38">
    <cfRule type="cellIs" dxfId="31" priority="269" operator="equal">
      <formula>0</formula>
    </cfRule>
  </conditionalFormatting>
  <conditionalFormatting sqref="V16">
    <cfRule type="cellIs" dxfId="33" priority="270" operator="greaterThan">
      <formula>0</formula>
    </cfRule>
  </conditionalFormatting>
  <conditionalFormatting sqref="V17">
    <cfRule type="cellIs" dxfId="33" priority="271" operator="greaterThan">
      <formula>0</formula>
    </cfRule>
  </conditionalFormatting>
  <conditionalFormatting sqref="V18">
    <cfRule type="cellIs" dxfId="33" priority="272" operator="greaterThan">
      <formula>0</formula>
    </cfRule>
  </conditionalFormatting>
  <conditionalFormatting sqref="V19">
    <cfRule type="cellIs" dxfId="33" priority="273" operator="greaterThan">
      <formula>0</formula>
    </cfRule>
  </conditionalFormatting>
  <conditionalFormatting sqref="V38">
    <cfRule type="cellIs" dxfId="31" priority="274" operator="equal">
      <formula>0</formula>
    </cfRule>
  </conditionalFormatting>
  <conditionalFormatting sqref="W16">
    <cfRule type="cellIs" dxfId="33" priority="275" operator="greaterThan">
      <formula>0</formula>
    </cfRule>
  </conditionalFormatting>
  <conditionalFormatting sqref="W17">
    <cfRule type="cellIs" dxfId="33" priority="276" operator="greaterThan">
      <formula>0</formula>
    </cfRule>
  </conditionalFormatting>
  <conditionalFormatting sqref="W18">
    <cfRule type="cellIs" dxfId="33" priority="277" operator="greaterThan">
      <formula>0</formula>
    </cfRule>
  </conditionalFormatting>
  <conditionalFormatting sqref="W19">
    <cfRule type="cellIs" dxfId="33" priority="278" operator="greaterThan">
      <formula>0</formula>
    </cfRule>
  </conditionalFormatting>
  <conditionalFormatting sqref="W34">
    <cfRule type="cellIs" dxfId="32" priority="279" operator="greaterThan">
      <formula>0</formula>
    </cfRule>
  </conditionalFormatting>
  <conditionalFormatting sqref="W35">
    <cfRule type="cellIs" dxfId="32" priority="280" operator="greaterThan">
      <formula>0</formula>
    </cfRule>
  </conditionalFormatting>
  <conditionalFormatting sqref="W36">
    <cfRule type="cellIs" dxfId="32" priority="281" operator="greaterThan">
      <formula>0</formula>
    </cfRule>
  </conditionalFormatting>
  <conditionalFormatting sqref="W38">
    <cfRule type="cellIs" dxfId="31" priority="282" operator="equal">
      <formula>0</formula>
    </cfRule>
  </conditionalFormatting>
  <conditionalFormatting sqref="X8">
    <cfRule type="cellIs" dxfId="30" priority="283" operator="equal">
      <formula>0</formula>
    </cfRule>
  </conditionalFormatting>
  <conditionalFormatting sqref="X9">
    <cfRule type="cellIs" dxfId="30" priority="284" operator="equal">
      <formula>0</formula>
    </cfRule>
  </conditionalFormatting>
  <conditionalFormatting sqref="X10">
    <cfRule type="cellIs" dxfId="30" priority="285" operator="equal">
      <formula>0</formula>
    </cfRule>
  </conditionalFormatting>
  <conditionalFormatting sqref="X11">
    <cfRule type="cellIs" dxfId="30" priority="286" operator="equal">
      <formula>0</formula>
    </cfRule>
  </conditionalFormatting>
  <conditionalFormatting sqref="X12">
    <cfRule type="cellIs" dxfId="30" priority="287" operator="equal">
      <formula>0</formula>
    </cfRule>
  </conditionalFormatting>
  <conditionalFormatting sqref="X13">
    <cfRule type="cellIs" dxfId="30" priority="288" operator="equal">
      <formula>0</formula>
    </cfRule>
  </conditionalFormatting>
  <conditionalFormatting sqref="X14">
    <cfRule type="cellIs" dxfId="30" priority="289" operator="equal">
      <formula>0</formula>
    </cfRule>
  </conditionalFormatting>
  <conditionalFormatting sqref="X15">
    <cfRule type="cellIs" dxfId="30" priority="290" operator="equal">
      <formula>0</formula>
    </cfRule>
  </conditionalFormatting>
  <conditionalFormatting sqref="X16">
    <cfRule type="cellIs" dxfId="30" priority="291" operator="equal">
      <formula>0</formula>
    </cfRule>
  </conditionalFormatting>
  <conditionalFormatting sqref="X17">
    <cfRule type="cellIs" dxfId="30" priority="292" operator="equal">
      <formula>0</formula>
    </cfRule>
  </conditionalFormatting>
  <conditionalFormatting sqref="X18">
    <cfRule type="cellIs" dxfId="30" priority="293" operator="equal">
      <formula>0</formula>
    </cfRule>
  </conditionalFormatting>
  <conditionalFormatting sqref="X19">
    <cfRule type="cellIs" dxfId="30" priority="294" operator="equal">
      <formula>0</formula>
    </cfRule>
  </conditionalFormatting>
  <conditionalFormatting sqref="X20">
    <cfRule type="cellIs" dxfId="30" priority="295" operator="equal">
      <formula>0</formula>
    </cfRule>
  </conditionalFormatting>
  <conditionalFormatting sqref="X21">
    <cfRule type="cellIs" dxfId="30" priority="296" operator="equal">
      <formula>0</formula>
    </cfRule>
  </conditionalFormatting>
  <conditionalFormatting sqref="X22">
    <cfRule type="cellIs" dxfId="30" priority="297" operator="equal">
      <formula>0</formula>
    </cfRule>
  </conditionalFormatting>
  <conditionalFormatting sqref="X23">
    <cfRule type="cellIs" dxfId="30" priority="298" operator="equal">
      <formula>0</formula>
    </cfRule>
  </conditionalFormatting>
  <conditionalFormatting sqref="X24">
    <cfRule type="cellIs" dxfId="30" priority="299" operator="equal">
      <formula>0</formula>
    </cfRule>
  </conditionalFormatting>
  <conditionalFormatting sqref="X25">
    <cfRule type="cellIs" dxfId="30" priority="300" operator="equal">
      <formula>0</formula>
    </cfRule>
  </conditionalFormatting>
  <conditionalFormatting sqref="X26">
    <cfRule type="cellIs" dxfId="30" priority="301" operator="equal">
      <formula>0</formula>
    </cfRule>
  </conditionalFormatting>
  <conditionalFormatting sqref="X27">
    <cfRule type="cellIs" dxfId="30" priority="302" operator="equal">
      <formula>0</formula>
    </cfRule>
  </conditionalFormatting>
  <conditionalFormatting sqref="X28">
    <cfRule type="cellIs" dxfId="30" priority="303" operator="equal">
      <formula>0</formula>
    </cfRule>
  </conditionalFormatting>
  <conditionalFormatting sqref="X29">
    <cfRule type="cellIs" dxfId="29" priority="304" operator="equal">
      <formula>0</formula>
    </cfRule>
  </conditionalFormatting>
  <conditionalFormatting sqref="X30">
    <cfRule type="cellIs" dxfId="28" priority="305" operator="equal">
      <formula>0</formula>
    </cfRule>
  </conditionalFormatting>
  <conditionalFormatting sqref="X31">
    <cfRule type="cellIs" dxfId="28" priority="306" operator="equal">
      <formula>0</formula>
    </cfRule>
  </conditionalFormatting>
  <conditionalFormatting sqref="X32">
    <cfRule type="cellIs" dxfId="28" priority="307" operator="equal">
      <formula>0</formula>
    </cfRule>
  </conditionalFormatting>
  <conditionalFormatting sqref="X33">
    <cfRule type="cellIs" dxfId="28" priority="308" operator="equal">
      <formula>0</formula>
    </cfRule>
  </conditionalFormatting>
  <conditionalFormatting sqref="X34">
    <cfRule type="cellIs" dxfId="28" priority="309" operator="equal">
      <formula>0</formula>
    </cfRule>
  </conditionalFormatting>
  <conditionalFormatting sqref="X35">
    <cfRule type="cellIs" dxfId="28" priority="310" operator="equal">
      <formula>0</formula>
    </cfRule>
  </conditionalFormatting>
  <conditionalFormatting sqref="X36">
    <cfRule type="cellIs" dxfId="28" priority="311" operator="equal">
      <formula>0</formula>
    </cfRule>
  </conditionalFormatting>
  <conditionalFormatting sqref="X37">
    <cfRule type="expression" dxfId="24" priority="312">
      <formula>AND((D3="자유학기제 운영(170)"),(X37&gt;51))</formula>
    </cfRule>
  </conditionalFormatting>
  <conditionalFormatting sqref="X37">
    <cfRule type="expression" dxfId="25" priority="313">
      <formula>AND((D3="자유학기제+연계학기 운영"),(X37&gt;51))</formula>
    </cfRule>
  </conditionalFormatting>
  <conditionalFormatting sqref="X37">
    <cfRule type="expression" dxfId="26" priority="314">
      <formula>AND((D3="자유학년제 운영"),(X37&gt;85))</formula>
    </cfRule>
  </conditionalFormatting>
  <conditionalFormatting sqref="X37">
    <cfRule type="expression" dxfId="27" priority="315">
      <formula>AND((D3="자유학년제+연계학기 운영"),(X37&gt;85))</formula>
    </cfRule>
  </conditionalFormatting>
  <conditionalFormatting sqref="X38">
    <cfRule type="expression" dxfId="20" priority="316">
      <formula>AND(($D$3="자유학기제 운영(170)"),(X38&lt;170))</formula>
    </cfRule>
  </conditionalFormatting>
  <conditionalFormatting sqref="X38">
    <cfRule type="expression" dxfId="21" priority="317">
      <formula>AND(($D$3="자유학기제+연계학기 운영"),(X38&lt;170))</formula>
    </cfRule>
  </conditionalFormatting>
  <conditionalFormatting sqref="X38">
    <cfRule type="expression" dxfId="22" priority="318">
      <formula>AND(($D$3="자유학년제 운영"),(X38&lt;221))</formula>
    </cfRule>
  </conditionalFormatting>
  <conditionalFormatting sqref="X38">
    <cfRule type="expression" dxfId="23" priority="319">
      <formula>AND(($D$3="자유학년제+연계학기 운영"),(X38&lt;221))</formula>
    </cfRule>
  </conditionalFormatting>
  <conditionalFormatting sqref="Y15">
    <cfRule type="cellIs" dxfId="19" priority="320" operator="lessThan">
      <formula>0</formula>
    </cfRule>
  </conditionalFormatting>
  <conditionalFormatting sqref="Y36">
    <cfRule type="cellIs" dxfId="18" priority="321" operator="equal">
      <formula>0</formula>
    </cfRule>
  </conditionalFormatting>
  <conditionalFormatting sqref="Z8">
    <cfRule type="cellIs" dxfId="17" priority="322" operator="lessThan">
      <formula>-0.2</formula>
    </cfRule>
  </conditionalFormatting>
  <conditionalFormatting sqref="Z8">
    <cfRule type="cellIs" dxfId="16" priority="323" operator="greaterThan">
      <formula>20%</formula>
    </cfRule>
  </conditionalFormatting>
  <conditionalFormatting sqref="Z9">
    <cfRule type="cellIs" dxfId="17" priority="324" operator="lessThan">
      <formula>-0.2</formula>
    </cfRule>
  </conditionalFormatting>
  <conditionalFormatting sqref="Z9">
    <cfRule type="cellIs" dxfId="16" priority="325" operator="greaterThan">
      <formula>20%</formula>
    </cfRule>
  </conditionalFormatting>
  <conditionalFormatting sqref="Z12">
    <cfRule type="cellIs" dxfId="17" priority="326" operator="lessThan">
      <formula>-0.2</formula>
    </cfRule>
  </conditionalFormatting>
  <conditionalFormatting sqref="Z12">
    <cfRule type="cellIs" dxfId="16" priority="327" operator="greaterThan">
      <formula>20%</formula>
    </cfRule>
  </conditionalFormatting>
  <conditionalFormatting sqref="Z13">
    <cfRule type="cellIs" dxfId="17" priority="328" operator="lessThan">
      <formula>-0.2</formula>
    </cfRule>
  </conditionalFormatting>
  <conditionalFormatting sqref="Z13">
    <cfRule type="cellIs" dxfId="16" priority="329" operator="greaterThan">
      <formula>20%</formula>
    </cfRule>
  </conditionalFormatting>
  <conditionalFormatting sqref="Z16">
    <cfRule type="cellIs" dxfId="15" priority="330" operator="greaterThan">
      <formula>0.2</formula>
    </cfRule>
  </conditionalFormatting>
  <conditionalFormatting sqref="Z16">
    <cfRule type="cellIs" dxfId="14" priority="331" operator="lessThan">
      <formula>0</formula>
    </cfRule>
  </conditionalFormatting>
  <conditionalFormatting sqref="Z18">
    <cfRule type="cellIs" dxfId="15" priority="332" operator="greaterThan">
      <formula>0.2</formula>
    </cfRule>
  </conditionalFormatting>
  <conditionalFormatting sqref="Z18">
    <cfRule type="cellIs" dxfId="14" priority="333" operator="lessThan">
      <formula>0</formula>
    </cfRule>
  </conditionalFormatting>
  <conditionalFormatting sqref="Z20">
    <cfRule type="cellIs" dxfId="13" priority="334" operator="lessThan">
      <formula>-0.2</formula>
    </cfRule>
  </conditionalFormatting>
  <conditionalFormatting sqref="Z20">
    <cfRule type="cellIs" dxfId="12" priority="335" operator="greaterThan">
      <formula>20%</formula>
    </cfRule>
  </conditionalFormatting>
  <conditionalFormatting sqref="Z21">
    <cfRule type="cellIs" dxfId="13" priority="336" operator="lessThan">
      <formula>-0.2</formula>
    </cfRule>
  </conditionalFormatting>
  <conditionalFormatting sqref="Z21">
    <cfRule type="cellIs" dxfId="12" priority="337" operator="greaterThan">
      <formula>20%</formula>
    </cfRule>
  </conditionalFormatting>
  <conditionalFormatting sqref="Z36">
    <cfRule type="cellIs" dxfId="18" priority="338" operator="equal">
      <formula>0</formula>
    </cfRule>
  </conditionalFormatting>
  <conditionalFormatting sqref="AA30">
    <cfRule type="expression" dxfId="11" priority="339">
      <formula>AND($D$3="자유학년제만 운영",$AA$30&lt;-85)</formula>
    </cfRule>
  </conditionalFormatting>
  <conditionalFormatting sqref="AA30">
    <cfRule type="expression" dxfId="10" priority="340">
      <formula>AND($D$3="자유학년제+연계학기 운영",#REF!&gt;0,#REF!=0,#REF!=0,#REF!=0,$AA$30&lt;-119)</formula>
    </cfRule>
  </conditionalFormatting>
  <conditionalFormatting sqref="AA30">
    <cfRule type="expression" dxfId="9" priority="341">
      <formula>AND($D$3="자유학년제+연계학기 운영",#REF!&gt;0,#REF!&gt;0,#REF!=0,#REF!=0,$AA$30&lt;-153)</formula>
    </cfRule>
  </conditionalFormatting>
  <conditionalFormatting sqref="AA30">
    <cfRule type="expression" dxfId="8" priority="342">
      <formula>AND($D$3="자유학년제+연계학기 운영",#REF!&gt;0,#REF!&gt;0,#REF!&gt;0,#REF!=0,$AA$30&lt;-187)</formula>
    </cfRule>
  </conditionalFormatting>
  <conditionalFormatting sqref="AA30">
    <cfRule type="expression" dxfId="7" priority="343">
      <formula>AND($D$3="자유학년제+연계학기 운영",#REF!&gt;0,#REF!&gt;0,#REF!&gt;0,#REF!&gt;0,$AA$30&lt;-221)</formula>
    </cfRule>
  </conditionalFormatting>
  <conditionalFormatting sqref="AA31">
    <cfRule type="expression" dxfId="11" priority="344">
      <formula>AND($D$3="자유학년제만 운영",$AA$30&lt;-85)</formula>
    </cfRule>
  </conditionalFormatting>
  <conditionalFormatting sqref="AA31">
    <cfRule type="expression" dxfId="10" priority="345">
      <formula>AND($D$3="자유학년제+연계학기 운영",#REF!&gt;0,#REF!=0,#REF!=0,#REF!=0,$AA$30&lt;-119)</formula>
    </cfRule>
  </conditionalFormatting>
  <conditionalFormatting sqref="AA31">
    <cfRule type="expression" dxfId="9" priority="346">
      <formula>AND($D$3="자유학년제+연계학기 운영",#REF!&gt;0,#REF!&gt;0,#REF!=0,#REF!=0,$AA$30&lt;-153)</formula>
    </cfRule>
  </conditionalFormatting>
  <conditionalFormatting sqref="AA31">
    <cfRule type="expression" dxfId="8" priority="347">
      <formula>AND($D$3="자유학년제+연계학기 운영",#REF!&gt;0,#REF!&gt;0,#REF!&gt;0,#REF!=0,$AA$30&lt;-187)</formula>
    </cfRule>
  </conditionalFormatting>
  <conditionalFormatting sqref="AA31">
    <cfRule type="expression" dxfId="7" priority="348">
      <formula>AND($D$3="자유학년제+연계학기 운영",#REF!&gt;0,#REF!&gt;0,#REF!&gt;0,#REF!&gt;0,$AA$30&lt;-221)</formula>
    </cfRule>
  </conditionalFormatting>
  <conditionalFormatting sqref="AA32">
    <cfRule type="expression" dxfId="11" priority="349">
      <formula>AND($D$3="자유학년제만 운영",$AA$30&lt;-85)</formula>
    </cfRule>
  </conditionalFormatting>
  <conditionalFormatting sqref="AA32">
    <cfRule type="expression" dxfId="10" priority="350">
      <formula>AND($D$3="자유학년제+연계학기 운영",#REF!&gt;0,#REF!=0,#REF!=0,#REF!=0,$AA$30&lt;-119)</formula>
    </cfRule>
  </conditionalFormatting>
  <conditionalFormatting sqref="AA32">
    <cfRule type="expression" dxfId="9" priority="351">
      <formula>AND($D$3="자유학년제+연계학기 운영",#REF!&gt;0,#REF!&gt;0,#REF!=0,#REF!=0,$AA$30&lt;-153)</formula>
    </cfRule>
  </conditionalFormatting>
  <conditionalFormatting sqref="AA32">
    <cfRule type="expression" dxfId="8" priority="352">
      <formula>AND($D$3="자유학년제+연계학기 운영",#REF!&gt;0,#REF!&gt;0,#REF!&gt;0,#REF!=0,$AA$30&lt;-187)</formula>
    </cfRule>
  </conditionalFormatting>
  <conditionalFormatting sqref="AA32">
    <cfRule type="expression" dxfId="7" priority="353">
      <formula>AND($D$3="자유학년제+연계학기 운영",#REF!&gt;0,#REF!&gt;0,#REF!&gt;0,#REF!&gt;0,$AA$30&lt;-221)</formula>
    </cfRule>
  </conditionalFormatting>
  <conditionalFormatting sqref="AA33">
    <cfRule type="expression" dxfId="11" priority="354">
      <formula>AND($D$3="자유학년제만 운영",$AA$30&lt;-85)</formula>
    </cfRule>
  </conditionalFormatting>
  <conditionalFormatting sqref="AA33">
    <cfRule type="expression" dxfId="10" priority="355">
      <formula>AND($D$3="자유학년제+연계학기 운영",#REF!&gt;0,#REF!=0,#REF!=0,#REF!=0,$AA$30&lt;-119)</formula>
    </cfRule>
  </conditionalFormatting>
  <conditionalFormatting sqref="AA33">
    <cfRule type="expression" dxfId="9" priority="356">
      <formula>AND($D$3="자유학년제+연계학기 운영",#REF!&gt;0,#REF!&gt;0,#REF!=0,#REF!=0,$AA$30&lt;-153)</formula>
    </cfRule>
  </conditionalFormatting>
  <conditionalFormatting sqref="AA33">
    <cfRule type="expression" dxfId="8" priority="357">
      <formula>AND($D$3="자유학년제+연계학기 운영",#REF!&gt;0,#REF!&gt;0,#REF!&gt;0,#REF!=0,$AA$30&lt;-187)</formula>
    </cfRule>
  </conditionalFormatting>
  <conditionalFormatting sqref="AA33">
    <cfRule type="expression" dxfId="7" priority="358">
      <formula>AND($D$3="자유학년제+연계학기 운영",#REF!&gt;0,#REF!&gt;0,#REF!&gt;0,#REF!&gt;0,$AA$30&lt;-221)</formula>
    </cfRule>
  </conditionalFormatting>
  <conditionalFormatting sqref="AA34">
    <cfRule type="expression" dxfId="11" priority="359">
      <formula>AND($D$3="자유학년제만 운영",$AA$30&lt;-85)</formula>
    </cfRule>
  </conditionalFormatting>
  <conditionalFormatting sqref="AA34">
    <cfRule type="expression" dxfId="10" priority="360">
      <formula>AND($D$3="자유학년제+연계학기 운영",#REF!&gt;0,#REF!=0,#REF!=0,#REF!=0,$AA$30&lt;-119)</formula>
    </cfRule>
  </conditionalFormatting>
  <conditionalFormatting sqref="AA34">
    <cfRule type="expression" dxfId="9" priority="361">
      <formula>AND($D$3="자유학년제+연계학기 운영",#REF!&gt;0,#REF!&gt;0,#REF!=0,#REF!=0,$AA$30&lt;-153)</formula>
    </cfRule>
  </conditionalFormatting>
  <conditionalFormatting sqref="AA34">
    <cfRule type="expression" dxfId="8" priority="362">
      <formula>AND($D$3="자유학년제+연계학기 운영",#REF!&gt;0,#REF!&gt;0,#REF!&gt;0,#REF!=0,$AA$30&lt;-187)</formula>
    </cfRule>
  </conditionalFormatting>
  <conditionalFormatting sqref="AA34">
    <cfRule type="expression" dxfId="7" priority="363">
      <formula>AND($D$3="자유학년제+연계학기 운영",#REF!&gt;0,#REF!&gt;0,#REF!&gt;0,#REF!&gt;0,$AA$30&lt;-221)</formula>
    </cfRule>
  </conditionalFormatting>
  <conditionalFormatting sqref="AA35">
    <cfRule type="expression" dxfId="11" priority="364">
      <formula>AND($D$3="자유학년제만 운영",$AA$30&lt;-85)</formula>
    </cfRule>
  </conditionalFormatting>
  <conditionalFormatting sqref="AA35">
    <cfRule type="expression" dxfId="10" priority="365">
      <formula>AND($D$3="자유학년제+연계학기 운영",#REF!&gt;0,#REF!=0,#REF!=0,#REF!=0,$AA$30&lt;-119)</formula>
    </cfRule>
  </conditionalFormatting>
  <conditionalFormatting sqref="AA35">
    <cfRule type="expression" dxfId="9" priority="366">
      <formula>AND($D$3="자유학년제+연계학기 운영",#REF!&gt;0,#REF!&gt;0,#REF!=0,#REF!=0,$AA$30&lt;-153)</formula>
    </cfRule>
  </conditionalFormatting>
  <conditionalFormatting sqref="AA35">
    <cfRule type="expression" dxfId="8" priority="367">
      <formula>AND($D$3="자유학년제+연계학기 운영",#REF!&gt;0,#REF!&gt;0,#REF!&gt;0,#REF!=0,$AA$30&lt;-187)</formula>
    </cfRule>
  </conditionalFormatting>
  <conditionalFormatting sqref="AA35">
    <cfRule type="expression" dxfId="7" priority="368">
      <formula>AND($D$3="자유학년제+연계학기 운영",#REF!&gt;0,#REF!&gt;0,#REF!&gt;0,#REF!&gt;0,$AA$30&lt;-221)</formula>
    </cfRule>
  </conditionalFormatting>
  <conditionalFormatting sqref="AA36">
    <cfRule type="cellIs" dxfId="18" priority="369" operator="equal">
      <formula>0</formula>
    </cfRule>
  </conditionalFormatting>
  <conditionalFormatting sqref="AB8">
    <cfRule type="cellIs" dxfId="6" priority="370" operator="lessThan">
      <formula>-0.2</formula>
    </cfRule>
  </conditionalFormatting>
  <conditionalFormatting sqref="AB8">
    <cfRule type="cellIs" dxfId="5" priority="371" operator="greaterThan">
      <formula>20%</formula>
    </cfRule>
  </conditionalFormatting>
  <conditionalFormatting sqref="AB9">
    <cfRule type="cellIs" dxfId="6" priority="372" operator="lessThan">
      <formula>-0.2</formula>
    </cfRule>
  </conditionalFormatting>
  <conditionalFormatting sqref="AB9">
    <cfRule type="cellIs" dxfId="5" priority="373" operator="greaterThan">
      <formula>20%</formula>
    </cfRule>
  </conditionalFormatting>
  <conditionalFormatting sqref="AB12">
    <cfRule type="cellIs" dxfId="6" priority="374" operator="lessThan">
      <formula>-0.2</formula>
    </cfRule>
  </conditionalFormatting>
  <conditionalFormatting sqref="AB12">
    <cfRule type="cellIs" dxfId="5" priority="375" operator="greaterThan">
      <formula>20%</formula>
    </cfRule>
  </conditionalFormatting>
  <conditionalFormatting sqref="AB13">
    <cfRule type="cellIs" dxfId="6" priority="376" operator="lessThan">
      <formula>-0.2</formula>
    </cfRule>
  </conditionalFormatting>
  <conditionalFormatting sqref="AB13">
    <cfRule type="cellIs" dxfId="5" priority="377" operator="greaterThan">
      <formula>20%</formula>
    </cfRule>
  </conditionalFormatting>
  <conditionalFormatting sqref="AB16">
    <cfRule type="cellIs" dxfId="5" priority="378" operator="greaterThan">
      <formula>20%</formula>
    </cfRule>
  </conditionalFormatting>
  <conditionalFormatting sqref="AB16">
    <cfRule type="cellIs" dxfId="4" priority="379" operator="lessThan">
      <formula>-0.2</formula>
    </cfRule>
  </conditionalFormatting>
  <conditionalFormatting sqref="AB16">
    <cfRule type="cellIs" dxfId="3" priority="380" operator="greaterThan">
      <formula>0.2</formula>
    </cfRule>
  </conditionalFormatting>
  <conditionalFormatting sqref="AB18">
    <cfRule type="cellIs" dxfId="5" priority="381" operator="greaterThan">
      <formula>20%</formula>
    </cfRule>
  </conditionalFormatting>
  <conditionalFormatting sqref="AB18">
    <cfRule type="cellIs" dxfId="4" priority="382" operator="lessThan">
      <formula>-0.2</formula>
    </cfRule>
  </conditionalFormatting>
  <conditionalFormatting sqref="AB18">
    <cfRule type="cellIs" dxfId="3" priority="383" operator="greaterThan">
      <formula>0.2</formula>
    </cfRule>
  </conditionalFormatting>
  <conditionalFormatting sqref="AB18">
    <cfRule type="cellIs" dxfId="2" priority="384" operator="greaterThan">
      <formula>20%</formula>
    </cfRule>
  </conditionalFormatting>
  <conditionalFormatting sqref="AB20">
    <cfRule type="cellIs" dxfId="1" priority="385" operator="lessThan">
      <formula>-0.2</formula>
    </cfRule>
  </conditionalFormatting>
  <conditionalFormatting sqref="AB20">
    <cfRule type="cellIs" dxfId="0" priority="386" operator="greaterThan">
      <formula>20%</formula>
    </cfRule>
  </conditionalFormatting>
  <conditionalFormatting sqref="AB21">
    <cfRule type="cellIs" dxfId="1" priority="387" operator="lessThan">
      <formula>-0.2</formula>
    </cfRule>
  </conditionalFormatting>
  <conditionalFormatting sqref="AB21">
    <cfRule type="cellIs" dxfId="0" priority="388" operator="greaterThan">
      <formula>20%</formula>
    </cfRule>
  </conditionalFormatting>
  <conditionalFormatting sqref="AB36">
    <cfRule type="cellIs" dxfId="18" priority="389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2026-09-29T10:59:42Z</dcterms:modified>
</cp:coreProperties>
</file>