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078882A1-6105-4666-A971-A17EF92729B1}" xr6:coauthVersionLast="47" xr6:coauthVersionMax="47" xr10:uidLastSave="{00000000-0000-0000-0000-000000000000}"/>
  <bookViews>
    <workbookView xWindow="3411" yWindow="1843" windowWidth="27806" windowHeight="14786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<sst xmlns="http://schemas.openxmlformats.org/spreadsheetml/2006/main" count="2833" uniqueCount="1796">
  <si>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</si>
  <si>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</si>
  <si>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</si>
  <si>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</si>
  <si>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</si>
  <si>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</si>
  <si>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</si>
  <si>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</si>
  <si>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</si>
  <si>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</si>
  <si>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</si>
  <si>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</si>
  <si>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</si>
  <si>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</si>
  <si>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</si>
  <si>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</si>
  <si>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</si>
  <si>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</si>
  <si>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</si>
  <si>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</si>
  <si>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</si>
  <si>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</si>
  <si>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</si>
  <si>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</si>
  <si>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</si>
  <si>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</si>
  <si>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</si>
  <si>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</si>
  <si>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</si>
  <si>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</si>
  <si>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</si>
  <si>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</si>
  <si>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</si>
  <si>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</si>
  <si>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</si>
  <si>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</si>
  <si>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</si>
  <si>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</si>
  <si>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</si>
  <si>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</si>
  <si>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</si>
  <si>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</si>
  <si>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</si>
  <si>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</si>
  <si>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</si>
  <si>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</si>
  <si>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</si>
  <si>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</si>
  <si>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</si>
  <si>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</si>
  <si>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</si>
  <si>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</si>
  <si>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</si>
  <si>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</si>
  <si>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</si>
  <si>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</si>
  <si>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</si>
  <si>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</si>
  <si>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</si>
  <si>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</si>
  <si>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</si>
  <si>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</si>
  <si>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</si>
  <si>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</si>
  <si>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</si>
  <si>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</si>
  <si>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</si>
  <si>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</si>
  <si>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</si>
  <si>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</si>
  <si>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</si>
  <si>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</si>
  <si>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</si>
  <si>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</si>
  <si>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</si>
  <si>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</si>
  <si>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</si>
  <si>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</si>
  <si>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</si>
  <si>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</si>
  <si>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</si>
  <si>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</si>
  <si>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</si>
  <si>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</si>
  <si>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</si>
  <si>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</si>
  <si>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</si>
  <si>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</si>
  <si>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</si>
  <si>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</si>
  <si>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</si>
  <si>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</si>
  <si>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</si>
  <si>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</si>
  <si>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</si>
  <si>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</si>
  <si>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</si>
  <si>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</si>
  <si>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</si>
  <si>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</si>
  <si>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</si>
  <si>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</si>
  <si>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</si>
  <si>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</si>
  <si>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</si>
  <si>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</si>
  <si>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</si>
  <si>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</si>
  <si>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</si>
  <si>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</si>
  <si>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</si>
  <si>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</si>
  <si>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</si>
  <si>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</si>
  <si>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</si>
  <si>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</si>
  <si>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</si>
  <si>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</si>
  <si>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</si>
  <si>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</si>
  <si>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</si>
  <si>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</si>
  <si>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</si>
  <si>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</si>
  <si>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</si>
  <si>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</si>
  <si>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</si>
  <si>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</si>
  <si>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</si>
  <si>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</si>
  <si>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</si>
  <si>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</si>
  <si>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</si>
  <si>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</si>
  <si>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</si>
  <si>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</si>
  <si>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</si>
  <si>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</si>
  <si>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</si>
  <si>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</si>
  <si>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</si>
  <si>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</si>
  <si>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</si>
  <si>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</si>
  <si>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</si>
  <si>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</si>
  <si>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</si>
  <si>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</si>
  <si>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</si>
  <si>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</si>
  <si>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</si>
  <si>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</si>
  <si>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</si>
  <si>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</si>
  <si>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</si>
  <si>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</si>
  <si>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</si>
  <si>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</si>
  <si>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</si>
  <si>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</si>
  <si>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</si>
  <si>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</si>
  <si>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</si>
  <si>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</si>
  <si>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</si>
  <si>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</si>
  <si>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</si>
  <si>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</si>
  <si>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</si>
  <si>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</si>
  <si>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</si>
  <si>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</si>
  <si>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</si>
  <si>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</si>
  <si>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</si>
  <si>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</si>
  <si>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</si>
  <si>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</si>
  <si>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</si>
  <si>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</si>
  <si>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</si>
  <si>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</si>
  <si>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</si>
  <si>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</si>
  <si>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</si>
  <si>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</si>
  <si>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</si>
  <si>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</si>
  <si>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</si>
  <si>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</si>
  <si>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</si>
  <si>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</si>
  <si>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</si>
  <si>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</si>
  <si>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</si>
  <si>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</si>
  <si>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</si>
  <si>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</si>
  <si>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</si>
  <si>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</si>
  <si>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</si>
  <si>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</si>
  <si>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</si>
  <si>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</si>
  <si>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</si>
  <si>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</si>
  <si>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</si>
  <si>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</si>
  <si>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</si>
  <si>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</si>
  <si>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</si>
  <si>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</si>
  <si>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</si>
  <si>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</si>
  <si>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</si>
  <si>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</si>
  <si>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</si>
  <si>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</si>
  <si>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</si>
  <si>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</si>
  <si>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</si>
  <si>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</si>
  <si>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</si>
  <si>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</si>
  <si>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</si>
  <si>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</si>
  <si>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</si>
  <si>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</si>
  <si>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</si>
  <si>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</si>
  <si>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</si>
  <si>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</si>
  <si>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</si>
  <si>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</si>
  <si>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</si>
  <si>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</si>
  <si>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</si>
  <si>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</si>
  <si>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</si>
  <si>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</si>
  <si>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</si>
  <si>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</si>
  <si>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</si>
  <si>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</si>
  <si>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</si>
  <si>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</si>
  <si>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</si>
  <si>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</si>
  <si>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</si>
  <si>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</si>
  <si>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</si>
  <si>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</si>
  <si>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</si>
  <si>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</si>
  <si>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</si>
  <si>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</si>
  <si>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</si>
  <si>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</si>
  <si>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</si>
  <si>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</si>
  <si>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</si>
  <si>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</si>
  <si>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</si>
  <si>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</si>
  <si>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</si>
  <si>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</si>
  <si>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</si>
  <si>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</si>
  <si>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</si>
  <si>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</si>
  <si>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</si>
  <si>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</si>
  <si>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</si>
  <si>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</si>
  <si>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</si>
  <si>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</si>
  <si>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</si>
  <si>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</si>
  <si>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</si>
  <si>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</si>
  <si>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</si>
  <si>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</si>
  <si>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</si>
  <si>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</si>
  <si>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</si>
  <si>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</si>
  <si>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</si>
  <si>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</si>
  <si>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</si>
  <si>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</si>
  <si>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</si>
  <si>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</si>
  <si>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</si>
  <si>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</si>
  <si>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</si>
  <si>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</si>
  <si>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</si>
  <si>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</si>
  <si>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</si>
  <si>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</si>
  <si>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</si>
  <si>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</si>
  <si>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</si>
  <si>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</si>
  <si>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</si>
  <si>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</si>
  <si>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</si>
  <si>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</si>
  <si>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</si>
  <si>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</si>
  <si>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</si>
  <si>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</si>
  <si>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</si>
  <si>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</si>
  <si>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</si>
  <si>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</si>
  <si>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</si>
  <si>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</si>
  <si>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</si>
  <si>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</si>
  <si>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</si>
  <si>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</si>
  <si>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</si>
  <si>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</si>
  <si>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</si>
  <si>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</si>
  <si>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</si>
  <si>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</si>
  <si>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</si>
  <si>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</si>
  <si>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</si>
  <si>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</si>
  <si>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</si>
  <si>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</si>
  <si>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</si>
  <si>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</si>
  <si>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</si>
  <si>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</si>
  <si>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</si>
  <si>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</si>
  <si>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</si>
  <si>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</si>
  <si>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</si>
  <si>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</si>
  <si>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</si>
  <si>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</si>
  <si>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</si>
  <si>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</si>
  <si>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</si>
  <si>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</si>
  <si>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</si>
  <si>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</si>
  <si>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</si>
  <si>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</si>
  <si>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</si>
  <si>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</si>
  <si>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</si>
  <si>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</si>
  <si>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</si>
  <si>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</si>
  <si>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</si>
  <si>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</si>
  <si>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</si>
  <si>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</si>
  <si>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</si>
  <si>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</si>
  <si>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</si>
  <si>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</si>
  <si>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</si>
  <si>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</si>
  <si>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</si>
  <si>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</si>
  <si>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</si>
  <si>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</si>
  <si>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</si>
  <si>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</si>
  <si>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</si>
  <si>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</si>
  <si>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</si>
  <si>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</si>
  <si>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</si>
  <si>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</si>
  <si>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</si>
  <si>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</si>
  <si>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</si>
  <si>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</si>
  <si>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</si>
  <si>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</si>
  <si>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</si>
  <si>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</si>
  <si>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</si>
  <si>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</si>
  <si>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</si>
  <si>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</si>
  <si>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</si>
  <si>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</si>
  <si>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</si>
  <si>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</si>
  <si>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</si>
  <si>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</si>
  <si>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</si>
  <si>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</si>
  <si>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</si>
  <si>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</si>
  <si>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</si>
  <si>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</si>
  <si>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</si>
  <si>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</si>
  <si>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</si>
  <si>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</si>
  <si>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</si>
  <si>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</si>
  <si>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</si>
  <si>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</si>
  <si>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</si>
  <si>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</si>
  <si>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</si>
  <si>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</si>
  <si>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</si>
  <si>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</si>
  <si>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</si>
  <si>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</si>
  <si>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</si>
  <si>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</si>
  <si>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</si>
  <si>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</si>
  <si>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</si>
  <si>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</si>
  <si>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</si>
  <si>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</si>
  <si>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</si>
  <si>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</si>
  <si>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</si>
  <si>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</si>
  <si>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</si>
  <si>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</si>
  <si>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</si>
  <si>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</si>
  <si>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</si>
  <si>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</si>
  <si>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</si>
  <si>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</si>
  <si>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</si>
  <si>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</si>
  <si>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</si>
  <si>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</si>
  <si>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</si>
  <si>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</si>
  <si>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</si>
  <si>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</si>
  <si>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</si>
  <si>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</si>
  <si>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</si>
  <si>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</si>
  <si>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</si>
  <si>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</si>
  <si>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</si>
  <si>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</si>
  <si>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</si>
  <si>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</si>
  <si>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</si>
  <si>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</si>
  <si>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</si>
  <si>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</si>
  <si>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</si>
  <si>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</si>
  <si>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</si>
  <si>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</si>
  <si>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</si>
  <si>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</si>
  <si>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</si>
  <si>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</si>
  <si>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</si>
  <si>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</si>
  <si>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</si>
  <si>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</si>
  <si>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</si>
  <si>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</si>
  <si>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</si>
  <si>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</si>
  <si>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</si>
  <si>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</si>
  <si>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</si>
  <si>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</si>
  <si>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</si>
  <si>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</si>
  <si>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</si>
  <si>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</si>
  <si>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</si>
  <si>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</si>
  <si>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</si>
  <si>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</si>
  <si>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</si>
  <si>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</si>
  <si>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</si>
  <si>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</si>
  <si>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</si>
  <si>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</si>
  <si>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</si>
  <si>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</si>
  <si>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</si>
  <si>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</si>
  <si>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</si>
  <si>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</si>
  <si>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</si>
  <si>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</si>
  <si>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</si>
  <si>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</si>
  <si>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</si>
  <si>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</si>
  <si>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</si>
  <si>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</si>
  <si>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</si>
  <si>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</si>
  <si>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</si>
  <si>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</si>
  <si>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</si>
  <si>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</si>
  <si>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</si>
  <si>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</si>
  <si>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</si>
  <si>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</si>
  <si>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</si>
  <si>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</si>
  <si>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</si>
  <si>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</si>
  <si>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</si>
  <si>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</si>
  <si>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</si>
  <si>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</si>
  <si>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</si>
  <si>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</si>
  <si>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</si>
  <si>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</si>
  <si>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</si>
  <si>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</si>
  <si>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</si>
  <si>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</si>
  <si>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</si>
  <si>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</si>
  <si>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</si>
  <si>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</si>
  <si>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</si>
  <si>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</si>
  <si>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</si>
  <si>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</si>
  <si>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</si>
  <si>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</si>
  <si>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</si>
  <si>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</si>
  <si>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</si>
  <si>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</si>
  <si>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</si>
  <si>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</si>
  <si>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</si>
  <si>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</si>
  <si>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</si>
  <si>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</si>
  <si>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</si>
  <si>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</si>
  <si>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</si>
  <si>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</si>
  <si>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</si>
  <si>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</si>
  <si>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</si>
  <si>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</si>
  <si>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</si>
  <si>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</si>
  <si>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</si>
  <si>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</si>
  <si>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</si>
  <si>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</si>
  <si>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</si>
  <si>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</si>
  <si>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</si>
  <si>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</si>
  <si>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</si>
  <si>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</si>
  <si>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</si>
  <si>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</si>
  <si>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</si>
  <si>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</si>
  <si>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</si>
  <si>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</si>
  <si>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</si>
  <si>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</si>
  <si>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</si>
  <si>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</si>
  <si>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</si>
  <si>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</si>
  <si>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</si>
  <si>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</si>
  <si>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</si>
  <si>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</si>
  <si>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</si>
  <si>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</si>
  <si>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</si>
  <si>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</si>
  <si>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</si>
  <si>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</si>
  <si>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</si>
  <si>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</si>
  <si>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</si>
  <si>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</si>
  <si>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</si>
  <si>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</si>
  <si>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</si>
  <si>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</si>
  <si>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</si>
  <si>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</si>
  <si>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</si>
  <si>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</si>
  <si>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</si>
  <si>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</si>
  <si>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</si>
  <si>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</si>
  <si>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</si>
  <si>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</si>
  <si>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</si>
  <si>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</si>
  <si>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</si>
  <si>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</si>
  <si>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</si>
  <si>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</si>
  <si>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</si>
  <si>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</si>
  <si>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</si>
  <si>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</si>
  <si>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</si>
  <si>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</si>
  <si>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</si>
  <si>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</si>
  <si>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</si>
  <si>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</si>
  <si>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</si>
  <si>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</si>
  <si>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</si>
  <si>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</si>
  <si>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</si>
  <si>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</si>
  <si>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</si>
  <si>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</si>
  <si>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</si>
  <si>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</si>
  <si>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</si>
  <si>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</si>
  <si>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</si>
  <si>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</si>
  <si>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</si>
  <si>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</si>
  <si>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</si>
  <si>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</si>
  <si>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</si>
  <si>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</si>
  <si>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</si>
  <si>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</si>
  <si>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</si>
  <si>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</si>
  <si>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</si>
  <si>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</si>
  <si>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</si>
  <si>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</si>
  <si>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</si>
  <si>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</si>
  <si>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</si>
  <si>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</si>
  <si>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</si>
  <si>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</si>
  <si>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</si>
  <si>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</si>
  <si>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</si>
  <si>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</si>
  <si>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</si>
  <si>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</si>
  <si>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</si>
  <si>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</si>
  <si>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</si>
  <si>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</si>
  <si>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</si>
  <si>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</si>
  <si>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</si>
  <si>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</si>
  <si>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</si>
  <si>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</si>
  <si>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</si>
  <si>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</si>
  <si>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</si>
  <si>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</si>
  <si>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</si>
  <si>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</si>
  <si>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</si>
  <si>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</si>
  <si>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</si>
  <si>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</si>
  <si>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</si>
  <si>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</si>
  <si>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</si>
  <si>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</si>
  <si>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</si>
  <si>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</si>
  <si>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</si>
  <si>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</si>
  <si>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</si>
  <si>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</si>
  <si>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</si>
  <si>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</si>
  <si>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</si>
  <si>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</si>
  <si>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</si>
  <si>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</si>
  <si>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</si>
  <si>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</si>
  <si>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</si>
  <si>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</si>
  <si>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</si>
  <si>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</si>
  <si>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</si>
  <si>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</si>
  <si>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</si>
  <si>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</si>
  <si>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</si>
  <si>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</si>
  <si>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</si>
  <si>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</si>
  <si>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</si>
  <si>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</si>
  <si>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</si>
  <si>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</si>
  <si>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</si>
  <si>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</si>
  <si>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</si>
  <si>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</si>
  <si>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</si>
  <si>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</si>
  <si>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</si>
  <si>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</si>
  <si>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</si>
  <si>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</si>
  <si>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</si>
  <si>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</si>
  <si>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</si>
  <si>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</si>
  <si>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</si>
  <si>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</si>
  <si>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</si>
  <si>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</si>
  <si>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</si>
  <si>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</si>
  <si>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</si>
  <si>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</si>
  <si>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</si>
  <si>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</si>
  <si>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</si>
  <si>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</si>
  <si>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</si>
  <si>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</si>
  <si>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</si>
  <si>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</si>
  <si>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</si>
  <si>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</si>
  <si>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</si>
  <si>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</si>
  <si>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</si>
  <si>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</si>
  <si>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</si>
  <si>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</si>
  <si>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</si>
  <si>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</si>
  <si>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</si>
  <si>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</si>
  <si>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</si>
  <si>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</si>
  <si>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</si>
  <si>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</si>
  <si>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</si>
  <si>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</si>
  <si>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</si>
  <si>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</si>
  <si>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</si>
  <si>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</si>
  <si>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</si>
  <si>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</si>
  <si>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</si>
  <si>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</si>
  <si>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</si>
  <si>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</si>
  <si>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</si>
  <si>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</si>
  <si>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</si>
  <si>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</si>
  <si>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</si>
  <si>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</si>
  <si>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</si>
  <si>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</si>
  <si>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</si>
  <si>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</si>
  <si>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</si>
  <si>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</si>
  <si>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</si>
  <si>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</si>
  <si>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</si>
  <si>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</si>
  <si>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</si>
  <si>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</si>
  <si>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</si>
  <si>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</si>
  <si>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</si>
  <si>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</si>
  <si>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</si>
  <si>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</si>
  <si>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</si>
  <si>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</si>
  <si>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</si>
  <si>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</si>
  <si>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</si>
  <si>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</si>
  <si>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</si>
  <si>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</si>
  <si>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</si>
  <si>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</si>
  <si>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</si>
  <si>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</si>
  <si>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</si>
  <si>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</si>
  <si>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</si>
  <si>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</si>
  <si>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</si>
  <si>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</si>
  <si>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</si>
  <si>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</si>
  <si>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</si>
  <si>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</si>
  <si>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</si>
  <si>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</si>
  <si>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</si>
  <si>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</si>
  <si>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</si>
  <si>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</si>
  <si>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</si>
  <si>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</si>
  <si>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</si>
  <si>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</si>
  <si>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</si>
  <si>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</si>
  <si>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</si>
  <si>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</si>
  <si>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</si>
  <si>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</si>
  <si>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</si>
  <si>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</si>
  <si>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</si>
  <si>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</si>
  <si>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</si>
  <si>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</si>
  <si>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</si>
  <si>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</si>
  <si>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</si>
  <si>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</si>
  <si>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</si>
  <si>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</si>
  <si>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</si>
  <si>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</si>
  <si>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</si>
  <si>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</si>
  <si>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</si>
  <si>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</si>
  <si>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</si>
  <si>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</si>
  <si>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</si>
  <si>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</si>
  <si>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</si>
  <si>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</si>
  <si>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</si>
  <si>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</si>
  <si>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</si>
  <si>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</si>
  <si>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</si>
  <si>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</si>
  <si>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</si>
  <si>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</si>
  <si>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</si>
  <si>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</si>
  <si>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</si>
  <si>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</si>
  <si>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</si>
  <si>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</si>
  <si>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</si>
  <si>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</si>
  <si>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</si>
  <si>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</si>
  <si>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</si>
  <si>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</si>
  <si>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</si>
  <si>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</si>
  <si>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</si>
  <si>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</si>
  <si>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</si>
  <si>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</si>
  <si>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</si>
  <si>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</si>
  <si>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</si>
  <si>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</si>
  <si>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</si>
  <si>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</si>
  <si>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</si>
  <si>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</si>
  <si>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</si>
  <si>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</si>
  <si>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</si>
  <si>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</si>
  <si>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</si>
  <si>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</si>
  <si>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</si>
  <si>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</si>
  <si>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</si>
  <si>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</si>
  <si>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</si>
  <si>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</si>
  <si>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</si>
  <si>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</si>
  <si>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</si>
  <si>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</si>
  <si>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</si>
  <si>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</si>
  <si>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</si>
  <si>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</si>
  <si>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</si>
  <si>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</si>
  <si>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</si>
  <si>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</si>
  <si>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</si>
  <si>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</si>
  <si>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</si>
  <si>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</si>
  <si>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</si>
  <si>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</si>
  <si>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</si>
  <si>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</si>
  <si>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</si>
  <si>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</si>
  <si>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</si>
  <si>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</si>
  <si>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</si>
  <si>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</si>
  <si>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</si>
  <si>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</si>
  <si>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</si>
  <si>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</si>
  <si>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</si>
  <si>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</si>
  <si>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</si>
  <si>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</si>
  <si>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</si>
  <si>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</si>
  <si>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</si>
  <si>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</si>
  <si>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</si>
  <si>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</si>
  <si>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</si>
  <si>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</si>
  <si>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</si>
  <si>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</si>
  <si>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</si>
  <si>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</si>
  <si>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</si>
  <si>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</si>
  <si>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</si>
  <si>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</si>
  <si>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</si>
  <si>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</si>
  <si>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</si>
  <si>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</si>
  <si>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</si>
  <si>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</si>
  <si>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</si>
  <si>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</si>
  <si>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</si>
  <si>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</si>
  <si>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</si>
  <si>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</si>
  <si>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</si>
  <si>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</si>
  <si>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</si>
  <si>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</si>
  <si>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</si>
  <si>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</si>
  <si>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</si>
  <si>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</si>
  <si>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</si>
  <si>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</si>
  <si>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</si>
  <si>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</si>
  <si>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</si>
  <si>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</si>
  <si>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</si>
  <si>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</si>
  <si>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</si>
  <si>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</si>
  <si>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</si>
  <si>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</si>
  <si>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</si>
  <si>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</si>
  <si>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</si>
  <si>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</si>
  <si>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</si>
  <si>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</si>
  <si>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</si>
  <si>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</si>
  <si>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</si>
  <si>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</si>
  <si>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</si>
  <si>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</si>
  <si>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</si>
  <si>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</si>
  <si>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</si>
  <si>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</si>
  <si>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</si>
  <si>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</si>
  <si>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</si>
  <si>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</si>
  <si>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</si>
  <si>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</si>
  <si>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</si>
  <si>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</si>
  <si>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</si>
  <si>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</si>
  <si>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</si>
  <si>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</si>
  <si>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</si>
  <si>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</si>
  <si>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</si>
  <si>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</si>
  <si>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</si>
  <si>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</si>
  <si>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</si>
  <si>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</si>
  <si>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</si>
  <si>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</si>
  <si>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</si>
  <si>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</si>
  <si>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</si>
  <si>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</si>
  <si>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</si>
  <si>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</si>
  <si>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</si>
  <si>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</si>
  <si>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</si>
  <si>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</si>
  <si>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</si>
  <si>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</si>
  <si>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</si>
  <si>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</si>
  <si>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</si>
  <si>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</si>
  <si>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</si>
  <si>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</si>
  <si>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</si>
  <si>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</si>
  <si>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</si>
  <si>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</si>
  <si>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</si>
  <si>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</si>
  <si>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</si>
  <si>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</si>
  <si>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</si>
  <si>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</si>
  <si>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</si>
  <si>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</si>
  <si>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</si>
  <si>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</si>
  <si>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</si>
  <si>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</si>
  <si>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</si>
  <si>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</si>
  <si>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</si>
  <si>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</si>
  <si>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</si>
  <si>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</si>
  <si>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</si>
  <si>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</si>
  <si>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</si>
  <si>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</si>
  <si>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</si>
  <si>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</si>
  <si>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</si>
  <si>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</si>
  <si>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</si>
  <si>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</si>
  <si>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</si>
  <si>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</si>
  <si>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</si>
  <si>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</si>
  <si>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</si>
  <si>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</si>
  <si>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</si>
  <si>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</si>
  <si>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</si>
  <si>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</si>
  <si>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</si>
  <si>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</si>
  <si>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</si>
  <si>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</si>
  <si>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</si>
  <si>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</si>
  <si>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</si>
  <si>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</si>
  <si>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</si>
  <si>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</si>
  <si>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</si>
  <si>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</si>
  <si>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</si>
  <si>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</si>
  <si>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</si>
  <si>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</si>
  <si>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</si>
  <si>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</si>
  <si>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</si>
  <si>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</si>
  <si>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</si>
  <si>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</si>
  <si>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</si>
  <si>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</si>
  <si>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</si>
  <si>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</si>
  <si>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</si>
  <si>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</si>
  <si>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</si>
  <si>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</si>
  <si>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</si>
  <si>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</si>
  <si>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</si>
  <si>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</si>
  <si>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</si>
  <si>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</si>
  <si>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</si>
  <si>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</si>
  <si>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</si>
  <si>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</si>
  <si>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</si>
  <si>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</si>
  <si>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</si>
  <si>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</si>
  <si>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</si>
  <si>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</si>
  <si>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</si>
  <si>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</si>
  <si>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</si>
  <si>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</si>
  <si>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</si>
  <si>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</si>
  <si>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</si>
  <si>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</si>
  <si>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</si>
  <si>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</si>
  <si>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</si>
  <si>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</si>
  <si>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</si>
  <si>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</si>
  <si>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</si>
  <si>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</si>
  <si>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</si>
  <si>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</si>
  <si>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</si>
  <si>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</si>
  <si>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</si>
  <si>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</si>
  <si>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</si>
  <si>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</si>
  <si>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</si>
  <si>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</si>
  <si>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</si>
  <si>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</si>
  <si>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</si>
  <si>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</si>
  <si>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</si>
  <si>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</si>
  <si>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</si>
  <si>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</si>
  <si>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</si>
  <si>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</si>
  <si>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</si>
  <si>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</si>
  <si>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</si>
  <si>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</si>
  <si>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</si>
  <si>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</si>
  <si>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</si>
  <si>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</si>
  <si>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</si>
  <si>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</si>
  <si>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</si>
  <si>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</si>
  <si>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</si>
  <si>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</si>
  <si>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</si>
  <si>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</si>
  <si>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</si>
  <si>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</si>
  <si>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</si>
  <si>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</si>
  <si>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</si>
  <si>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</si>
  <si>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</si>
  <si>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</si>
  <si>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</si>
  <si>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</si>
  <si>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</si>
  <si>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</si>
  <si>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</si>
  <si>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</si>
  <si>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</si>
  <si>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</si>
  <si>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</si>
  <si>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</si>
  <si>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</si>
  <si>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</si>
  <si>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</si>
  <si>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</si>
  <si>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</si>
  <si>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</si>
  <si>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</si>
  <si>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</si>
  <si>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</si>
  <si>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</si>
  <si>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</si>
  <si>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</si>
  <si>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</si>
  <si>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</si>
  <si>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</si>
  <si>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</si>
  <si>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</si>
  <si>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</si>
  <si>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</si>
  <si>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</si>
  <si>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</si>
  <si>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</si>
  <si>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</si>
  <si>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</si>
  <si>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</si>
  <si>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</si>
  <si>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</si>
  <si>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</si>
  <si>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</si>
  <si>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</si>
  <si>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</si>
  <si>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</si>
  <si>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</si>
  <si>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</si>
  <si>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</si>
  <si>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</si>
  <si>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</si>
  <si>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</si>
  <si>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</si>
  <si>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</si>
  <si>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</si>
  <si>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</si>
  <si>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</si>
  <si>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</si>
  <si>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</si>
  <si>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</si>
  <si>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</si>
  <si>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</si>
  <si>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</si>
  <si>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</si>
  <si>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</si>
  <si>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</si>
  <si>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</si>
  <si>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</si>
  <si>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</si>
  <si>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</si>
  <si>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</si>
  <si>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</si>
  <si>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</si>
  <si>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</si>
  <si>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</si>
  <si>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</si>
  <si>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</si>
  <si>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</si>
  <si>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</si>
  <si>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</si>
  <si>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</si>
  <si>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</si>
  <si>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</si>
  <si>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</si>
  <si>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</si>
  <si>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</si>
  <si>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</si>
  <si>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</si>
  <si>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</si>
  <si>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</si>
  <si>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</si>
  <si>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</si>
  <si>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</si>
  <si>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</si>
  <si>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</si>
  <si>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</si>
  <si>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</si>
  <si>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</si>
  <si>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</si>
  <si>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</si>
  <si>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</si>
  <si>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</si>
  <si>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</si>
  <si>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</si>
  <si>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</si>
  <si>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</si>
  <si>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</si>
  <si>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</si>
  <si>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</si>
  <si>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</si>
  <si>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</si>
  <si>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</si>
  <si>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</si>
  <si>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</si>
  <si>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</si>
  <si>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</si>
  <si>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</si>
  <si>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</si>
  <si>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</si>
  <si>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</si>
  <si>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</si>
  <si>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</si>
  <si>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</si>
  <si>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</si>
  <si>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</si>
  <si>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</si>
  <si>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</si>
  <si>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</si>
  <si>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</si>
  <si>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</si>
  <si>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</si>
  <si>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</si>
  <si>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</si>
  <si>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</si>
  <si>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</si>
  <si>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</si>
  <si>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</si>
  <si>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</si>
  <si>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</si>
  <si>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</si>
  <si>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</si>
  <si>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</si>
  <si>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</si>
  <si>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</si>
  <si>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</si>
  <si>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</si>
  <si>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</si>
  <si>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</si>
  <si>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</si>
  <si>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</si>
  <si>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</si>
  <si>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</si>
  <si>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</si>
  <si>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</si>
  <si>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</si>
  <si>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</si>
  <si>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</si>
  <si>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</si>
  <si>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</si>
  <si>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</si>
  <si>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</si>
  <si>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</si>
  <si>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</si>
  <si>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</si>
  <si>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</si>
  <si>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</si>
  <si>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</si>
  <si>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</si>
  <si>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</si>
  <si>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</si>
  <si>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</si>
  <si>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</si>
  <si>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</si>
  <si>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</si>
  <si>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</si>
  <si>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</si>
  <si>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</si>
  <si>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</si>
  <si>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</si>
  <si>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</si>
  <si>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</si>
  <si>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</si>
  <si>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</si>
  <si>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</si>
  <si>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</si>
  <si>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</si>
  <si>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</si>
  <si>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</si>
  <si>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</si>
  <si>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</si>
  <si>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</si>
  <si>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</si>
  <si>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</si>
  <si>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</si>
  <si>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</si>
  <si>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</si>
  <si>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</si>
  <si>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</si>
  <si>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</si>
  <si>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</si>
  <si>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</si>
  <si>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</si>
  <si>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</si>
  <si>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</si>
  <si>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</si>
  <si>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</si>
  <si>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</si>
  <si>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</si>
  <si>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</si>
  <si>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</si>
  <si>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</si>
  <si>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</si>
  <si>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</si>
  <si>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</si>
  <si>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</si>
  <si>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</si>
  <si>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</si>
  <si>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</si>
  <si>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</si>
  <si>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</si>
  <si>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</si>
  <si>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</si>
  <si>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</si>
  <si>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</si>
  <si>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</si>
  <si>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</si>
  <si>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</si>
  <si>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</si>
  <si>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</si>
  <si>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</si>
  <si>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</si>
  <si>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</si>
  <si>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</si>
  <si>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</si>
  <si>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</si>
  <si>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</si>
  <si>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</si>
  <si>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</si>
  <si>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</si>
  <si>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</si>
  <si>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</si>
  <si>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</si>
  <si>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</si>
  <si>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</si>
  <si>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</si>
  <si>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</si>
  <si>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</si>
  <si>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</si>
  <si>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</si>
  <si>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</si>
  <si>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</si>
  <si>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</si>
  <si>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</si>
  <si>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</si>
  <si>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</si>
  <si>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</si>
  <si>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</si>
  <si>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</si>
  <si>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</si>
  <si>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</si>
  <si>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</si>
  <si>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</si>
  <si>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</si>
  <si>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</si>
  <si>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</si>
  <si>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</si>
  <si>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</si>
  <si>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</si>
  <si>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</si>
  <si>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</si>
  <si>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</si>
  <si>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</si>
  <si>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</si>
  <si>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</si>
  <si>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</si>
  <si>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</si>
  <si>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</si>
  <si>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</si>
  <si>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</si>
  <si>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</si>
  <si>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</si>
  <si>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</si>
  <si>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</si>
  <si>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</si>
  <si>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</si>
  <si>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</si>
  <si>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</si>
  <si>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</si>
  <si>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</si>
  <si>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</si>
  <si>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</si>
  <si>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</si>
  <si>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</si>
  <si>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</si>
  <si>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</si>
  <si>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</si>
  <si>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</si>
  <si>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</si>
  <si>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</si>
  <si>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</si>
  <si>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</si>
  <si>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</si>
  <si>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</si>
  <si>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</si>
  <si>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</si>
  <si>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</si>
  <si>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</si>
  <si>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</si>
  <si>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${curriculum.getCurriculumByGrade(1).getSelectSubjectByIndex(1).freeUnit.artSports}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</si>
  <si>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</si>
  <si>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</si>
  <si>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</si>
  <si>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</si>
  <si>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</si>
  <si>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</si>
  <si>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</si>
  <si>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</si>
  <si>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</si>
  <si>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</si>
  <si>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</si>
  <si>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</si>
  <si>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</si>
  <si>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</si>
  <si>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</si>
  <si>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</si>
  <si>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</si>
  <si>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</si>
  <si>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</si>
  <si>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</si>
  <si>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</si>
  <si>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</si>
  <si>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</si>
  <si>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</si>
  <si>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</si>
  <si>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</si>
  <si>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</si>
  <si>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</si>
  <si>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</si>
  <si>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</si>
  <si>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</si>
  <si>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</si>
  <si>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</si>
  <si>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</si>
  <si>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</si>
  <si>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</si>
  <si>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</si>
  <si>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</si>
  <si>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</si>
  <si>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</si>
  <si>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</si>
  <si>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</si>
  <si>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</si>
  <si>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</si>
  <si>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</si>
  <si>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</si>
  <si>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</si>
  <si>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</si>
  <si>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</si>
  <si>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</si>
  <si>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</si>
  <si>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</si>
  <si>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</si>
  <si>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</si>
  <si>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</si>
  <si>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</si>
  <si>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</si>
  <si>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</si>
  <si>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</si>
  <si>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</si>
  <si>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</si>
  <si>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</si>
  <si>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</si>
  <si>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</si>
  <si>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</si>
  <si>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</si>
  <si>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</si>
  <si>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</si>
  <si>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</si>
  <si>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</si>
  <si>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</si>
  <si>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</si>
  <si>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</si>
  <si>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</si>
  <si>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</si>
  <si>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</si>
  <si>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</si>
  <si>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</si>
  <si>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</si>
  <si>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</si>
  <si>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</si>
  <si>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</si>
  <si>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</si>
  <si>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</si>
  <si>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</si>
  <si>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</si>
  <si>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</si>
  <si>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</si>
  <si>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</si>
  <si>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</si>
  <si>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</si>
  <si>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</si>
  <si>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</si>
  <si>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</si>
  <si>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</si>
  <si>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</si>
  <si>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</si>
  <si>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</si>
  <si>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</si>
  <si>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</si>
  <si>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</si>
  <si>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</si>
  <si>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</si>
  <si>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</si>
  <si>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</si>
  <si>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</si>
  <si>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</si>
  <si>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</si>
  <si>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</si>
  <si>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</si>
  <si>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</si>
  <si>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</si>
  <si>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</si>
  <si>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</si>
  <si>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</si>
  <si>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</si>
  <si>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</si>
  <si>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</si>
  <si>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</si>
  <si>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</si>
  <si>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</si>
  <si>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</si>
  <si>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</si>
  <si>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</si>
  <si>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</si>
  <si>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</si>
  <si>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</si>
  <si>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</si>
  <si>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</si>
  <si>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</si>
  <si>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</si>
  <si>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</si>
  <si>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</si>
  <si>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</si>
  <si>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</si>
  <si>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</si>
  <si>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</si>
  <si>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</si>
  <si>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</si>
  <si>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</si>
  <si>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</si>
  <si>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</si>
  <si>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</si>
  <si>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</si>
  <si>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</si>
  <si>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</si>
  <si>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</si>
  <si>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</si>
  <si>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</si>
  <si>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</si>
  <si>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</si>
  <si>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</si>
  <si>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</si>
  <si>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</si>
  <si>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</si>
  <si>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</si>
  <si>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</si>
  <si>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</si>
  <si>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</si>
  <si>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</si>
  <si>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</si>
  <si>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</si>
  <si>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</si>
  <si>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</si>
  <si>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</si>
  <si>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</si>
  <si>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</si>
  <si>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</si>
  <si>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</si>
  <si>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</si>
  <si>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</si>
  <si>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</si>
  <si>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</si>
  <si>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</si>
  <si>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</si>
  <si>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</si>
  <si>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</si>
  <si>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</si>
  <si>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</si>
  <si>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</si>
  <si>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</si>
  <si>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</si>
  <si>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</si>
  <si>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</si>
  <si>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</si>
  <si>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</si>
  <si>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</si>
  <si>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</si>
  <si>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</si>
  <si>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</si>
  <si>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</si>
  <si>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</si>
  <si>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</si>
  <si>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</si>
  <si>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</si>
  <si>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</si>
  <si>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</si>
  <si>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</si>
  <si>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</si>
  <si>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</si>
  <si>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</si>
  <si>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</si>
  <si>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</si>
  <si>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</si>
  <si>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</si>
  <si>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</si>
  <si>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</si>
  <si>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</si>
  <si>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</si>
  <si>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</si>
  <si>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</si>
  <si>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</si>
  <si>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</si>
  <si>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</si>
  <si>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</si>
  <si>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</si>
  <si>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</si>
  <si>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</si>
  <si>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</si>
  <si>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</si>
  <si>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</si>
  <si>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</si>
  <si>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</si>
  <si>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</si>
  <si>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</si>
  <si>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</si>
  <si>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</si>
  <si>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</si>
  <si>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</si>
  <si>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</si>
  <si>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</si>
  <si>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</si>
  <si>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</si>
  <si>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</si>
  <si>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</si>
  <si>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</si>
  <si>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</si>
  <si>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</si>
  <si>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</si>
  <si>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</si>
  <si>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</si>
  <si>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</si>
  <si>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</si>
  <si>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</si>
  <si>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</si>
  <si>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</si>
  <si>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</si>
  <si>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</si>
  <si>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</si>
  <si>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</si>
  <si>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</si>
  <si>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</si>
  <si>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</si>
  <si>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</si>
  <si>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</si>
  <si>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</si>
  <si>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</si>
  <si>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</si>
  <si>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</si>
  <si>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</si>
  <si>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</si>
  <si>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</si>
  <si>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</si>
  <si>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</si>
  <si>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</si>
  <si>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</si>
  <si>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</si>
  <si>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</si>
  <si>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</si>
  <si>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</si>
  <si>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</si>
  <si>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</si>
  <si>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</si>
  <si>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한문</t>
  </si>
  <si>
    <t>생활중국어</t>
  </si>
  <si>
    <t>진로와직업</t>
  </si>
  <si>
    <t>보건</t>
  </si>
  <si>
    <t>피지컬컴퓨팅(고시외)</t>
  </si>
  <si>
    <t>소프트웨어와생활 (고시외)</t>
  </si>
  <si>
    <t/>
  </si>
  <si>
    <t>문제 해결과 프로그래밍</t>
  </si>
  <si>
    <t>정보</t>
  </si>
  <si>
    <t>1-1</t>
  </si>
  <si>
    <t>자유학기제 운영</t>
  </si>
  <si>
    <t>2024-09-05 11:15:39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</si>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</sst>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activeCell="C2" sqref="C2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93"/>
      <c r="B1" s="294"/>
      <c r="C1" s="294"/>
      <c r="D1" s="42" t="n">
        <v>2025.0</v>
      </c>
      <c r="E1" s="41" t="s">
        <v>1757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268" t="s">
        <v>394</v>
      </c>
      <c r="G2" s="268"/>
      <c r="H2" s="40"/>
      <c r="I2" s="40"/>
      <c r="J2" s="40" t="s">
        <v>179</v>
      </c>
      <c r="K2" s="40" t="s">
        <v>393</v>
      </c>
      <c r="L2" s="267" t="s">
        <v>178</v>
      </c>
      <c r="M2" s="267"/>
      <c r="N2" s="267"/>
    </row>
    <row r="3" spans="1:17" ht="18.0" thickBot="1" x14ac:dyDescent="0.6" customHeight="true">
      <c r="A3" s="295"/>
      <c r="B3" s="295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96" t="s">
        <v>392</v>
      </c>
      <c r="B4" s="297"/>
      <c r="C4" s="297"/>
      <c r="D4" s="298"/>
      <c r="E4" s="304" t="s">
        <v>391</v>
      </c>
      <c r="F4" s="305"/>
      <c r="G4" s="305"/>
      <c r="H4" s="305"/>
      <c r="I4" s="305"/>
      <c r="J4" s="306"/>
      <c r="K4" s="305" t="s">
        <v>390</v>
      </c>
      <c r="L4" s="305"/>
      <c r="M4" s="285" t="s">
        <v>389</v>
      </c>
      <c r="N4" s="286"/>
    </row>
    <row r="5" spans="1:17" ht="17.25" customHeight="true" x14ac:dyDescent="0.55000000000000004">
      <c r="A5" s="299"/>
      <c r="B5" s="276"/>
      <c r="C5" s="276"/>
      <c r="D5" s="300"/>
      <c r="E5" s="307" t="s">
        <v>388</v>
      </c>
      <c r="F5" s="308"/>
      <c r="G5" s="309"/>
      <c r="H5" s="310" t="n">
        <v>12.0</v>
      </c>
      <c r="I5" s="310"/>
      <c r="J5" s="311"/>
      <c r="K5" s="36" t="s">
        <v>388</v>
      </c>
      <c r="L5" s="214" t="n">
        <v>13.0</v>
      </c>
      <c r="M5" s="34" t="s">
        <v>388</v>
      </c>
      <c r="N5" s="157" t="n">
        <v>13.0</v>
      </c>
    </row>
    <row r="6" spans="1:17" ht="16.5" customHeight="true" x14ac:dyDescent="0.55000000000000004">
      <c r="A6" s="299"/>
      <c r="B6" s="276"/>
      <c r="C6" s="276"/>
      <c r="D6" s="300"/>
      <c r="E6" s="287" t="s">
        <v>21</v>
      </c>
      <c r="F6" s="288"/>
      <c r="G6" s="289"/>
      <c r="H6" s="290" t="s">
        <v>22</v>
      </c>
      <c r="I6" s="291"/>
      <c r="J6" s="292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301"/>
      <c r="B7" s="302"/>
      <c r="C7" s="302"/>
      <c r="D7" s="303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271" t="s">
        <v>385</v>
      </c>
      <c r="B8" s="274" t="s">
        <v>11</v>
      </c>
      <c r="C8" s="274"/>
      <c r="D8" s="275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272"/>
      <c r="B9" s="25" t="s">
        <v>3</v>
      </c>
      <c r="C9" s="279" t="s">
        <v>12</v>
      </c>
      <c r="D9" s="280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272"/>
      <c r="B10" s="23" t="s">
        <v>384</v>
      </c>
      <c r="C10" s="279" t="s">
        <v>13</v>
      </c>
      <c r="D10" s="280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272"/>
      <c r="B11" s="22" t="s">
        <v>2</v>
      </c>
      <c r="C11" s="279" t="s">
        <v>14</v>
      </c>
      <c r="D11" s="280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17.0</v>
      </c>
      <c r="N11" s="11" t="n">
        <v>17.0</v>
      </c>
    </row>
    <row r="12" spans="1:17" ht="13.95" customHeight="true" x14ac:dyDescent="0.55000000000000004">
      <c r="A12" s="272"/>
      <c r="B12" s="279" t="s">
        <v>395</v>
      </c>
      <c r="C12" s="279"/>
      <c r="D12" s="280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272"/>
      <c r="B13" s="25" t="s">
        <v>383</v>
      </c>
      <c r="C13" s="279" t="s">
        <v>15</v>
      </c>
      <c r="D13" s="280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272"/>
      <c r="B14" s="23" t="s">
        <v>471</v>
      </c>
      <c r="C14" s="279" t="s">
        <v>397</v>
      </c>
      <c r="D14" s="280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272"/>
      <c r="B15" s="22" t="s">
        <v>16</v>
      </c>
      <c r="C15" s="279" t="s">
        <v>16</v>
      </c>
      <c r="D15" s="280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272"/>
      <c r="B16" s="279" t="s">
        <v>17</v>
      </c>
      <c r="C16" s="279"/>
      <c r="D16" s="280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272"/>
      <c r="B17" s="281" t="s">
        <v>382</v>
      </c>
      <c r="C17" s="279" t="s">
        <v>18</v>
      </c>
      <c r="D17" s="280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17.0</v>
      </c>
      <c r="N17" s="11" t="n">
        <v>17.0</v>
      </c>
    </row>
    <row r="18" spans="1:14" ht="14.25" customHeight="true" x14ac:dyDescent="0.55000000000000004">
      <c r="A18" s="272"/>
      <c r="B18" s="283"/>
      <c r="C18" s="279" t="s">
        <v>19</v>
      </c>
      <c r="D18" s="280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272"/>
      <c r="B19" s="279" t="s">
        <v>20</v>
      </c>
      <c r="C19" s="279"/>
      <c r="D19" s="280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272"/>
      <c r="B20" s="281" t="s">
        <v>10</v>
      </c>
      <c r="C20" s="279" t="s">
        <v>1782</v>
      </c>
      <c r="D20" s="280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272"/>
      <c r="B21" s="282"/>
      <c r="C21" s="279" t="s">
        <v>1783</v>
      </c>
      <c r="D21" s="280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272"/>
      <c r="B22" s="282"/>
      <c r="C22" s="279" t="s">
        <v>1784</v>
      </c>
      <c r="D22" s="280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272"/>
      <c r="B23" s="282"/>
      <c r="C23" s="279" t="s">
        <v>1785</v>
      </c>
      <c r="D23" s="280"/>
      <c r="E23" s="223" t="n">
        <v>17.0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272"/>
      <c r="B24" s="282"/>
      <c r="C24" s="279" t="s">
        <v>1786</v>
      </c>
      <c r="D24" s="280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272"/>
      <c r="B25" s="282"/>
      <c r="C25" s="280" t="s">
        <v>1787</v>
      </c>
      <c r="D25" s="284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17.0</v>
      </c>
      <c r="N25" s="11" t="n">
        <v>17.0</v>
      </c>
    </row>
    <row r="26" spans="1:14" ht="14.25" customHeight="true" x14ac:dyDescent="0.55000000000000004">
      <c r="A26" s="272"/>
      <c r="B26" s="283"/>
      <c r="C26" s="280" t="s">
        <v>1788</v>
      </c>
      <c r="D26" s="284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272"/>
      <c r="B27" s="24" t="s">
        <v>381</v>
      </c>
      <c r="C27" s="21" t="s">
        <v>1789</v>
      </c>
      <c r="D27" s="20" t="s">
        <v>1790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272"/>
      <c r="B28" s="23" t="s">
        <v>380</v>
      </c>
      <c r="C28" s="21" t="s">
        <v>1788</v>
      </c>
      <c r="D28" s="20" t="s">
        <v>1788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272"/>
      <c r="B29" s="22" t="s">
        <v>379</v>
      </c>
      <c r="C29" s="21" t="s">
        <v>1788</v>
      </c>
      <c r="D29" s="20" t="s">
        <v>1788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273"/>
      <c r="B30" s="269" t="s">
        <v>370</v>
      </c>
      <c r="C30" s="269"/>
      <c r="D30" s="270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271" t="s">
        <v>378</v>
      </c>
      <c r="B31" s="274" t="s">
        <v>377</v>
      </c>
      <c r="C31" s="274"/>
      <c r="D31" s="275"/>
      <c r="E31" s="233" t="n">
        <v>14.0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272"/>
      <c r="B32" s="276" t="s">
        <v>24</v>
      </c>
      <c r="C32" s="276"/>
      <c r="D32" s="277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272"/>
      <c r="B33" s="276" t="s">
        <v>376</v>
      </c>
      <c r="C33" s="276"/>
      <c r="D33" s="277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272"/>
      <c r="B34" s="278" t="s">
        <v>375</v>
      </c>
      <c r="C34" s="276" t="s">
        <v>374</v>
      </c>
      <c r="D34" s="277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12.0</v>
      </c>
      <c r="L34" s="14" t="n">
        <v>12.0</v>
      </c>
      <c r="M34" s="223" t="n">
        <v>12.0</v>
      </c>
      <c r="N34" s="14" t="n">
        <v>12.0</v>
      </c>
    </row>
    <row r="35" spans="1:14" ht="30.0" x14ac:dyDescent="0.55000000000000004" customHeight="true">
      <c r="A35" s="272"/>
      <c r="B35" s="278"/>
      <c r="C35" s="278" t="s">
        <v>1626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272"/>
      <c r="B36" s="278"/>
      <c r="C36" s="278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272"/>
      <c r="B37" s="278"/>
      <c r="C37" s="278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273"/>
      <c r="B38" s="259" t="s">
        <v>370</v>
      </c>
      <c r="C38" s="259"/>
      <c r="D38" s="260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61" t="s">
        <v>369</v>
      </c>
      <c r="B39" s="262"/>
      <c r="C39" s="262"/>
      <c r="D39" s="263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64" t="s">
        <v>368</v>
      </c>
      <c r="B40" s="265"/>
      <c r="C40" s="265"/>
      <c r="D40" s="266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1627</v>
      </c>
      <c r="C155" s="5" t="s">
        <v>1628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topLeftCell="A7" zoomScale="85" zoomScaleNormal="85" zoomScaleSheetLayoutView="100" workbookViewId="0">
      <selection activeCell="G38" sqref="G38:I3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93" t="n">
        <v>45540.585390844906</v>
      </c>
      <c r="B1" s="293"/>
      <c r="C1" s="293"/>
      <c r="D1" s="293"/>
      <c r="E1" s="41"/>
      <c r="F1" s="41"/>
      <c r="G1" s="41"/>
      <c r="H1" s="312" t="n">
        <v>2025.0</v>
      </c>
      <c r="I1" s="312"/>
      <c r="J1" s="312"/>
      <c r="K1" s="312"/>
      <c r="L1" s="312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313" t="s">
        <v>408</v>
      </c>
      <c r="B3" s="313"/>
      <c r="C3" s="45" t="s">
        <v>1791</v>
      </c>
      <c r="D3" s="314" t="s">
        <v>1792</v>
      </c>
      <c r="E3" s="315"/>
      <c r="F3" s="316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22" t="s">
        <v>409</v>
      </c>
      <c r="S3" s="322"/>
      <c r="T3" s="323" t="s">
        <v>179</v>
      </c>
      <c r="U3" s="324"/>
      <c r="V3" s="324"/>
      <c r="W3" s="325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96" t="s">
        <v>392</v>
      </c>
      <c r="B4" s="297"/>
      <c r="C4" s="297"/>
      <c r="D4" s="326"/>
      <c r="E4" s="328" t="s">
        <v>411</v>
      </c>
      <c r="F4" s="329"/>
      <c r="G4" s="285" t="s">
        <v>391</v>
      </c>
      <c r="H4" s="332"/>
      <c r="I4" s="332"/>
      <c r="J4" s="332"/>
      <c r="K4" s="332"/>
      <c r="L4" s="286"/>
      <c r="M4" s="333" t="s">
        <v>390</v>
      </c>
      <c r="N4" s="334"/>
      <c r="O4" s="304" t="s">
        <v>389</v>
      </c>
      <c r="P4" s="306"/>
      <c r="Q4" s="335" t="s">
        <v>412</v>
      </c>
      <c r="R4" s="358" t="s">
        <v>413</v>
      </c>
      <c r="S4" s="359"/>
      <c r="T4" s="296" t="s">
        <v>1321</v>
      </c>
      <c r="U4" s="297"/>
      <c r="V4" s="297"/>
      <c r="W4" s="297"/>
      <c r="X4" s="298"/>
      <c r="Y4" s="362" t="s">
        <v>415</v>
      </c>
      <c r="Z4" s="363"/>
      <c r="AA4" s="362" t="s">
        <v>416</v>
      </c>
      <c r="AB4" s="363"/>
    </row>
    <row r="5" spans="1:28" ht="21.75" customHeight="true" x14ac:dyDescent="0.55000000000000004">
      <c r="A5" s="299"/>
      <c r="B5" s="276"/>
      <c r="C5" s="276"/>
      <c r="D5" s="277"/>
      <c r="E5" s="330"/>
      <c r="F5" s="331"/>
      <c r="G5" s="364" t="s">
        <v>388</v>
      </c>
      <c r="H5" s="291"/>
      <c r="I5" s="291"/>
      <c r="J5" s="365" t="n">
        <v>12.0</v>
      </c>
      <c r="K5" s="365"/>
      <c r="L5" s="366"/>
      <c r="M5" s="36" t="s">
        <v>388</v>
      </c>
      <c r="N5" s="159" t="n">
        <v>12.0</v>
      </c>
      <c r="O5" s="34" t="s">
        <v>388</v>
      </c>
      <c r="P5" s="158" t="n">
        <v>12.0</v>
      </c>
      <c r="Q5" s="336"/>
      <c r="R5" s="360"/>
      <c r="S5" s="361"/>
      <c r="T5" s="317" t="s">
        <v>417</v>
      </c>
      <c r="U5" s="319" t="s">
        <v>418</v>
      </c>
      <c r="V5" s="319" t="s">
        <v>419</v>
      </c>
      <c r="W5" s="278" t="s">
        <v>420</v>
      </c>
      <c r="X5" s="352" t="s">
        <v>421</v>
      </c>
      <c r="Y5" s="354"/>
      <c r="Z5" s="340"/>
      <c r="AA5" s="354"/>
      <c r="AB5" s="340"/>
    </row>
    <row r="6" spans="1:28" ht="25.5" customHeight="true" x14ac:dyDescent="0.55000000000000004">
      <c r="A6" s="299"/>
      <c r="B6" s="276"/>
      <c r="C6" s="276"/>
      <c r="D6" s="277"/>
      <c r="E6" s="330"/>
      <c r="F6" s="331"/>
      <c r="G6" s="287" t="s">
        <v>21</v>
      </c>
      <c r="H6" s="288"/>
      <c r="I6" s="288"/>
      <c r="J6" s="291" t="s">
        <v>22</v>
      </c>
      <c r="K6" s="291"/>
      <c r="L6" s="292"/>
      <c r="M6" s="36" t="s">
        <v>21</v>
      </c>
      <c r="N6" s="35" t="s">
        <v>22</v>
      </c>
      <c r="O6" s="34" t="s">
        <v>21</v>
      </c>
      <c r="P6" s="33" t="s">
        <v>0</v>
      </c>
      <c r="Q6" s="336"/>
      <c r="R6" s="360"/>
      <c r="S6" s="361"/>
      <c r="T6" s="317"/>
      <c r="U6" s="319"/>
      <c r="V6" s="319"/>
      <c r="W6" s="278"/>
      <c r="X6" s="352"/>
      <c r="Y6" s="354" t="s">
        <v>422</v>
      </c>
      <c r="Z6" s="356" t="s">
        <v>423</v>
      </c>
      <c r="AA6" s="354" t="s">
        <v>424</v>
      </c>
      <c r="AB6" s="340" t="s">
        <v>423</v>
      </c>
    </row>
    <row r="7" spans="1:28" ht="25.5" customHeight="true" thickBot="1" x14ac:dyDescent="0.6">
      <c r="A7" s="301"/>
      <c r="B7" s="302"/>
      <c r="C7" s="302"/>
      <c r="D7" s="327"/>
      <c r="E7" s="330"/>
      <c r="F7" s="331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337"/>
      <c r="R7" s="360"/>
      <c r="S7" s="361"/>
      <c r="T7" s="318"/>
      <c r="U7" s="320"/>
      <c r="V7" s="320"/>
      <c r="W7" s="321"/>
      <c r="X7" s="353"/>
      <c r="Y7" s="355"/>
      <c r="Z7" s="357"/>
      <c r="AA7" s="355"/>
      <c r="AB7" s="341"/>
    </row>
    <row r="8" spans="1:28" ht="18.0" customHeight="true" x14ac:dyDescent="0.55000000000000004">
      <c r="A8" s="402" t="s">
        <v>385</v>
      </c>
      <c r="B8" s="297" t="s">
        <v>11</v>
      </c>
      <c r="C8" s="297"/>
      <c r="D8" s="326"/>
      <c r="E8" s="342" t="n">
        <v>442.0</v>
      </c>
      <c r="F8" s="343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44" t="n">
        <f>Q8+X8</f>
      </c>
      <c r="S8" s="345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272"/>
      <c r="B9" s="25" t="s">
        <v>433</v>
      </c>
      <c r="C9" s="279" t="s">
        <v>3</v>
      </c>
      <c r="D9" s="280"/>
      <c r="E9" s="78" t="n">
        <v>170.0</v>
      </c>
      <c r="F9" s="280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3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46" t="n">
        <f>IF(ISERROR(SUM(Y9:Y11)/F9),"",SUM(Y9:Y11)/F9)</f>
      </c>
      <c r="AA9" s="94" t="n">
        <f>Q9-E9</f>
      </c>
      <c r="AB9" s="349" t="n">
        <f>IF(ISERROR(SUM(AA9:AA11)/F9),"",SUM(AA9:AA11)/F9)</f>
      </c>
    </row>
    <row r="10" spans="1:28" ht="18.0" customHeight="true" x14ac:dyDescent="0.55000000000000004">
      <c r="A10" s="272"/>
      <c r="B10" s="23" t="s">
        <v>442</v>
      </c>
      <c r="C10" s="279" t="s">
        <v>1</v>
      </c>
      <c r="D10" s="280"/>
      <c r="E10" s="78" t="n">
        <v>170.0</v>
      </c>
      <c r="F10" s="280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3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47"/>
      <c r="AA10" s="94" t="n">
        <f>Q10-E10</f>
      </c>
      <c r="AB10" s="350"/>
    </row>
    <row r="11" spans="1:28" ht="18.0" customHeight="true" x14ac:dyDescent="0.55000000000000004">
      <c r="A11" s="272"/>
      <c r="B11" s="22" t="s">
        <v>2</v>
      </c>
      <c r="C11" s="279" t="s">
        <v>2</v>
      </c>
      <c r="D11" s="280"/>
      <c r="E11" s="78" t="n">
        <v>170.0</v>
      </c>
      <c r="F11" s="280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3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48"/>
      <c r="AA11" s="94" t="n">
        <f>Q11-E11</f>
      </c>
      <c r="AB11" s="351"/>
    </row>
    <row r="12" spans="1:28" ht="18.0" customHeight="true" x14ac:dyDescent="0.55000000000000004">
      <c r="A12" s="272"/>
      <c r="B12" s="279" t="s">
        <v>4</v>
      </c>
      <c r="C12" s="279"/>
      <c r="D12" s="280"/>
      <c r="E12" s="367" t="n">
        <v>374.0</v>
      </c>
      <c r="F12" s="280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38" t="n">
        <f>Q12+X12</f>
      </c>
      <c r="S12" s="33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272"/>
      <c r="B13" s="25" t="s">
        <v>383</v>
      </c>
      <c r="C13" s="279" t="s">
        <v>5</v>
      </c>
      <c r="D13" s="280"/>
      <c r="E13" s="78" t="n">
        <v>374.0</v>
      </c>
      <c r="F13" s="280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3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46" t="n">
        <f>IF(ISERROR(SUM(Y13:Y15)/F13),"",SUM(Y13:Y15)/F13)</f>
      </c>
      <c r="AA13" s="94" t="n">
        <f>Q13-E13</f>
      </c>
      <c r="AB13" s="349" t="n">
        <f>IF(ISERROR(SUM(AA13:AA15)/F13),"",SUM(AA13:AA15)/F13)</f>
      </c>
    </row>
    <row r="14" spans="1:28" ht="18.0" customHeight="true" x14ac:dyDescent="0.55000000000000004">
      <c r="A14" s="272"/>
      <c r="B14" s="23" t="s">
        <v>471</v>
      </c>
      <c r="C14" s="279" t="s">
        <v>397</v>
      </c>
      <c r="D14" s="280"/>
      <c r="E14" s="78" t="n">
        <v>272.0</v>
      </c>
      <c r="F14" s="280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3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47"/>
      <c r="AA14" s="94" t="n">
        <f>Q14-E14</f>
      </c>
      <c r="AB14" s="350"/>
    </row>
    <row r="15" spans="1:28" ht="18.0" customHeight="true" x14ac:dyDescent="0.55000000000000004">
      <c r="A15" s="272"/>
      <c r="B15" s="22" t="s">
        <v>478</v>
      </c>
      <c r="C15" s="279" t="s">
        <v>16</v>
      </c>
      <c r="D15" s="280"/>
      <c r="E15" s="78" t="n">
        <v>34.0</v>
      </c>
      <c r="F15" s="280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3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48"/>
      <c r="AA15" s="94" t="n">
        <f>Q15-E15</f>
      </c>
      <c r="AB15" s="351"/>
    </row>
    <row r="16" spans="1:28" ht="18.0" customHeight="true" x14ac:dyDescent="0.55000000000000004">
      <c r="A16" s="272"/>
      <c r="B16" s="279" t="s">
        <v>6</v>
      </c>
      <c r="C16" s="279"/>
      <c r="D16" s="280"/>
      <c r="E16" s="367" t="n">
        <v>272.0</v>
      </c>
      <c r="F16" s="280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38" t="n">
        <f>Q16+X16</f>
      </c>
      <c r="S16" s="33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272"/>
      <c r="B17" s="281" t="s">
        <v>382</v>
      </c>
      <c r="C17" s="279" t="s">
        <v>7</v>
      </c>
      <c r="D17" s="280"/>
      <c r="E17" s="78" t="n">
        <v>136.0</v>
      </c>
      <c r="F17" s="280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3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46" t="n">
        <f>IF(ISERROR(SUM(Y17:Y18)/F17),"",SUM(Y17:Y18)/F17)</f>
      </c>
      <c r="AA17" s="94" t="n">
        <f>Q17-E17</f>
      </c>
      <c r="AB17" s="349" t="n">
        <f>IF(ISERROR(SUM(AA17:AA18)/F17),"",SUM(AA17:AA18)/F17)</f>
      </c>
    </row>
    <row r="18" spans="1:28" ht="18.0" customHeight="true" x14ac:dyDescent="0.55000000000000004">
      <c r="A18" s="272"/>
      <c r="B18" s="283"/>
      <c r="C18" s="279" t="s">
        <v>8</v>
      </c>
      <c r="D18" s="280"/>
      <c r="E18" s="78" t="n">
        <v>136.0</v>
      </c>
      <c r="F18" s="280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3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48"/>
      <c r="AA18" s="94" t="n">
        <f>Q18-E18</f>
      </c>
      <c r="AB18" s="351"/>
    </row>
    <row r="19" spans="1:28" ht="18.0" customHeight="true" x14ac:dyDescent="0.55000000000000004">
      <c r="A19" s="272"/>
      <c r="B19" s="279" t="s">
        <v>9</v>
      </c>
      <c r="C19" s="279"/>
      <c r="D19" s="280"/>
      <c r="E19" s="367" t="n">
        <v>340.0</v>
      </c>
      <c r="F19" s="280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38" t="n">
        <f>Q19+X19</f>
      </c>
      <c r="S19" s="33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272"/>
      <c r="B20" s="281" t="s">
        <v>10</v>
      </c>
      <c r="C20" s="379" t="s">
        <v>1782</v>
      </c>
      <c r="D20" s="380"/>
      <c r="E20" s="383" t="n">
        <v>170.0</v>
      </c>
      <c r="F20" s="384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3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76" t="n">
        <f>SUM(R20:R24)+SUM(Q25:Q27)-E20</f>
      </c>
      <c r="Z20" s="346" t="n">
        <f>IF(ISERROR(Y20/E20),"",Y20/E20)</f>
      </c>
      <c r="AA20" s="376" t="n">
        <f>SUM(Q20:Q27)-E20</f>
      </c>
      <c r="AB20" s="349" t="n">
        <f>IF(ISERROR(AA20/E20),"",AA20/E20)</f>
      </c>
    </row>
    <row r="21" spans="1:28" ht="18.0" customHeight="true" x14ac:dyDescent="0.55000000000000004">
      <c r="A21" s="272"/>
      <c r="B21" s="282"/>
      <c r="C21" s="379" t="s">
        <v>1783</v>
      </c>
      <c r="D21" s="380"/>
      <c r="E21" s="385"/>
      <c r="F21" s="386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39"/>
      <c r="T21" s="173" t="n">
        <v>0.0</v>
      </c>
      <c r="U21" s="174"/>
      <c r="V21" s="174"/>
      <c r="W21" s="92" t="n">
        <v>0.0</v>
      </c>
      <c r="X21" s="90" t="n">
        <f>SUM(T21:W21)</f>
      </c>
      <c r="Y21" s="377"/>
      <c r="Z21" s="347"/>
      <c r="AA21" s="377"/>
      <c r="AB21" s="350"/>
    </row>
    <row r="22" spans="1:28" ht="18.0" customHeight="true" x14ac:dyDescent="0.55000000000000004">
      <c r="A22" s="272"/>
      <c r="B22" s="282"/>
      <c r="C22" s="379" t="s">
        <v>1784</v>
      </c>
      <c r="D22" s="380"/>
      <c r="E22" s="385"/>
      <c r="F22" s="386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39"/>
      <c r="T22" s="173" t="n">
        <v>0.0</v>
      </c>
      <c r="U22" s="174"/>
      <c r="V22" s="174"/>
      <c r="W22" s="92" t="n">
        <v>0.0</v>
      </c>
      <c r="X22" s="90" t="n">
        <f>SUM(T22:W22)</f>
      </c>
      <c r="Y22" s="377"/>
      <c r="Z22" s="347"/>
      <c r="AA22" s="377"/>
      <c r="AB22" s="350"/>
    </row>
    <row r="23" spans="1:28" ht="18.0" customHeight="true" x14ac:dyDescent="0.55000000000000004">
      <c r="A23" s="272"/>
      <c r="B23" s="282"/>
      <c r="C23" s="381" t="s">
        <v>1785</v>
      </c>
      <c r="D23" s="382"/>
      <c r="E23" s="385"/>
      <c r="F23" s="386"/>
      <c r="G23" s="123" t="n">
        <v>17.0</v>
      </c>
      <c r="H23" s="124" t="n">
        <v>0.0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39"/>
      <c r="T23" s="173" t="n">
        <v>0.0</v>
      </c>
      <c r="U23" s="174"/>
      <c r="V23" s="174"/>
      <c r="W23" s="92" t="n">
        <v>0.0</v>
      </c>
      <c r="X23" s="90" t="n">
        <f>SUM(T23:W23)</f>
      </c>
      <c r="Y23" s="377"/>
      <c r="Z23" s="347"/>
      <c r="AA23" s="377"/>
      <c r="AB23" s="350"/>
    </row>
    <row r="24" spans="1:28" ht="18.0" customHeight="true" x14ac:dyDescent="0.55000000000000004">
      <c r="A24" s="272"/>
      <c r="B24" s="282"/>
      <c r="C24" s="381" t="s">
        <v>1788</v>
      </c>
      <c r="D24" s="382"/>
      <c r="E24" s="387"/>
      <c r="F24" s="38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39"/>
      <c r="T24" s="173" t="n">
        <v>0.0</v>
      </c>
      <c r="U24" s="174"/>
      <c r="V24" s="174"/>
      <c r="W24" s="92" t="n">
        <v>0.0</v>
      </c>
      <c r="X24" s="90" t="n">
        <f>SUM(T24:W24)</f>
      </c>
      <c r="Y24" s="378"/>
      <c r="Z24" s="348"/>
      <c r="AA24" s="378"/>
      <c r="AB24" s="351"/>
    </row>
    <row r="25" spans="1:28" ht="18.0" customHeight="true" x14ac:dyDescent="0.55000000000000004">
      <c r="A25" s="403"/>
      <c r="B25" s="24" t="s">
        <v>381</v>
      </c>
      <c r="C25" s="178" t="s">
        <v>1789</v>
      </c>
      <c r="D25" s="179" t="s">
        <v>1790</v>
      </c>
      <c r="E25" s="383" t="n">
        <v>33.0</v>
      </c>
      <c r="F25" s="384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3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8" t="n">
        <f>SUM(R25:R27)-E25</f>
      </c>
      <c r="Z25" s="370" t="n">
        <f>IF(ISERROR(Y25/E25),"",Y25/E25)</f>
      </c>
      <c r="AA25" s="372" t="n">
        <f>SUM(R25:R27)-E25</f>
      </c>
      <c r="AB25" s="373" t="n">
        <f>IF(ISERROR(AA25/E25),"",AA25/E25)</f>
      </c>
    </row>
    <row r="26" spans="1:28" ht="18.0" customHeight="true" x14ac:dyDescent="0.55000000000000004">
      <c r="A26" s="403"/>
      <c r="B26" s="23" t="s">
        <v>380</v>
      </c>
      <c r="C26" s="183" t="s">
        <v>1788</v>
      </c>
      <c r="D26" s="176" t="s">
        <v>1788</v>
      </c>
      <c r="E26" s="385"/>
      <c r="F26" s="386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39"/>
      <c r="T26" s="180" t="n">
        <v>0.0</v>
      </c>
      <c r="U26" s="181"/>
      <c r="V26" s="181"/>
      <c r="W26" s="182" t="n">
        <v>0.0</v>
      </c>
      <c r="X26" s="90" t="n">
        <f>SUM(T26:W26)</f>
      </c>
      <c r="Y26" s="368"/>
      <c r="Z26" s="370"/>
      <c r="AA26" s="368"/>
      <c r="AB26" s="374"/>
    </row>
    <row r="27" spans="1:28" ht="18.0" customHeight="true" x14ac:dyDescent="0.55000000000000004">
      <c r="A27" s="403"/>
      <c r="B27" s="22" t="s">
        <v>379</v>
      </c>
      <c r="C27" s="183" t="s">
        <v>1788</v>
      </c>
      <c r="D27" s="176" t="s">
        <v>1788</v>
      </c>
      <c r="E27" s="387"/>
      <c r="F27" s="38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39"/>
      <c r="T27" s="180" t="n">
        <v>0.0</v>
      </c>
      <c r="U27" s="181"/>
      <c r="V27" s="181"/>
      <c r="W27" s="182" t="n">
        <v>0.0</v>
      </c>
      <c r="X27" s="90" t="n">
        <f>SUM(T27:W27)</f>
      </c>
      <c r="Y27" s="369"/>
      <c r="Z27" s="371"/>
      <c r="AA27" s="369"/>
      <c r="AB27" s="375"/>
    </row>
    <row r="28" spans="1:28" ht="18.0" customHeight="true" thickBot="1" x14ac:dyDescent="0.6">
      <c r="A28" s="273"/>
      <c r="B28" s="389" t="s">
        <v>370</v>
      </c>
      <c r="C28" s="269"/>
      <c r="D28" s="270"/>
      <c r="E28" s="390" t="n">
        <f>SUM(E8:E24)</f>
      </c>
      <c r="F28" s="39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92" t="n">
        <f>SUM(R8:R24)+SUM(Q25:Q27)</f>
      </c>
      <c r="S28" s="39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271" t="s">
        <v>378</v>
      </c>
      <c r="B29" s="274" t="s">
        <v>377</v>
      </c>
      <c r="C29" s="274"/>
      <c r="D29" s="275"/>
      <c r="E29" s="385" t="n">
        <v>306.0</v>
      </c>
      <c r="F29" s="394"/>
      <c r="G29" s="112" t="n">
        <v>14.0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96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76" t="n">
        <f>SUM(R29:R34)-E29</f>
      </c>
      <c r="Z29" s="346" t="n">
        <f>IF(ISERROR(Y29/E29),"",Y29/E29)</f>
      </c>
      <c r="AA29" s="376" t="n">
        <f>SUM(Q29:Q34)-E29</f>
      </c>
      <c r="AB29" s="349" t="n">
        <f>IF(ISERROR(AA29/E29),"",AA29/E29)</f>
      </c>
    </row>
    <row r="30" spans="1:28" ht="18.0" customHeight="true" x14ac:dyDescent="0.55000000000000004">
      <c r="A30" s="272"/>
      <c r="B30" s="276" t="s">
        <v>24</v>
      </c>
      <c r="C30" s="276"/>
      <c r="D30" s="277"/>
      <c r="E30" s="385"/>
      <c r="F30" s="394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96"/>
      <c r="T30" s="254" t="n">
        <v>0.0</v>
      </c>
      <c r="U30" s="255"/>
      <c r="V30" s="255"/>
      <c r="W30" s="255" t="n">
        <v>0.0</v>
      </c>
      <c r="X30" s="90" t="n">
        <f>SUM(T30:W30)</f>
      </c>
      <c r="Y30" s="377"/>
      <c r="Z30" s="347"/>
      <c r="AA30" s="377"/>
      <c r="AB30" s="350"/>
    </row>
    <row r="31" spans="1:28" ht="18.0" hidden="1" customHeight="true" x14ac:dyDescent="0.55000000000000004">
      <c r="A31" s="272"/>
      <c r="B31" s="276"/>
      <c r="C31" s="276"/>
      <c r="D31" s="277"/>
      <c r="E31" s="385"/>
      <c r="F31" s="394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96"/>
      <c r="T31" s="254"/>
      <c r="U31" s="255"/>
      <c r="V31" s="255"/>
      <c r="W31" s="255"/>
      <c r="X31" s="90" t="n">
        <f>SUM(T31:W31)</f>
      </c>
      <c r="Y31" s="377"/>
      <c r="Z31" s="347"/>
      <c r="AA31" s="377"/>
      <c r="AB31" s="350"/>
    </row>
    <row r="32" spans="1:28" ht="18.75" customHeight="true" x14ac:dyDescent="0.55000000000000004">
      <c r="A32" s="272"/>
      <c r="B32" s="276" t="s">
        <v>375</v>
      </c>
      <c r="C32" s="276" t="s">
        <v>1369</v>
      </c>
      <c r="D32" s="277"/>
      <c r="E32" s="385"/>
      <c r="F32" s="394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96"/>
      <c r="T32" s="254" t="n">
        <v>0.0</v>
      </c>
      <c r="U32" s="255"/>
      <c r="V32" s="255"/>
      <c r="W32" s="255" t="n">
        <v>0.0</v>
      </c>
      <c r="X32" s="90" t="n">
        <f>SUM(T32:W32)</f>
      </c>
      <c r="Y32" s="377"/>
      <c r="Z32" s="347"/>
      <c r="AA32" s="377"/>
      <c r="AB32" s="350"/>
    </row>
    <row r="33" spans="1:28" ht="26.6" customHeight="true" x14ac:dyDescent="0.55000000000000004">
      <c r="A33" s="272"/>
      <c r="B33" s="276"/>
      <c r="C33" s="405" t="s">
        <v>590</v>
      </c>
      <c r="D33" s="199" t="s">
        <v>373</v>
      </c>
      <c r="E33" s="385"/>
      <c r="F33" s="394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97"/>
      <c r="T33" s="256" t="n">
        <v>0.0</v>
      </c>
      <c r="U33" s="251"/>
      <c r="V33" s="251"/>
      <c r="W33" s="252" t="n">
        <v>0.0</v>
      </c>
      <c r="X33" s="90" t="n">
        <f>SUM(T33:W33)</f>
      </c>
      <c r="Y33" s="378"/>
      <c r="Z33" s="348"/>
      <c r="AA33" s="378"/>
      <c r="AB33" s="351"/>
    </row>
    <row r="34" spans="1:28" ht="26.6" customHeight="true" x14ac:dyDescent="0.55000000000000004">
      <c r="A34" s="272"/>
      <c r="B34" s="276"/>
      <c r="C34" s="360"/>
      <c r="D34" s="199" t="s">
        <v>372</v>
      </c>
      <c r="E34" s="385"/>
      <c r="F34" s="394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404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272"/>
      <c r="B35" s="276"/>
      <c r="C35" s="275"/>
      <c r="D35" s="199" t="s">
        <v>371</v>
      </c>
      <c r="E35" s="387"/>
      <c r="F35" s="395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97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273"/>
      <c r="B36" s="259" t="s">
        <v>370</v>
      </c>
      <c r="C36" s="259"/>
      <c r="D36" s="260"/>
      <c r="E36" s="398" t="n">
        <v>306.0</v>
      </c>
      <c r="F36" s="399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400" t="n">
        <f>SUM(R29:R35)</f>
      </c>
      <c r="S36" s="401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61" t="s">
        <v>369</v>
      </c>
      <c r="B37" s="262"/>
      <c r="C37" s="262"/>
      <c r="D37" s="263"/>
      <c r="E37" s="409" t="n">
        <f>E28+E36</f>
      </c>
      <c r="F37" s="410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411" t="n">
        <f>R28+R36</f>
      </c>
      <c r="S37" s="412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413" t="s">
        <v>368</v>
      </c>
      <c r="B38" s="414"/>
      <c r="C38" s="414"/>
      <c r="D38" s="414"/>
      <c r="E38" s="414"/>
      <c r="F38" s="151"/>
      <c r="G38" s="415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416"/>
      <c r="I38" s="416"/>
      <c r="J38" s="416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416"/>
      <c r="L38" s="417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418" t="s">
        <v>643</v>
      </c>
      <c r="R38" s="419"/>
      <c r="S38" s="419"/>
      <c r="T38" s="406" t="s">
        <v>1793</v>
      </c>
      <c r="U38" s="406"/>
      <c r="V38" s="406"/>
      <c r="W38" s="406"/>
      <c r="X38" s="406"/>
      <c r="Y38" s="407"/>
      <c r="Z38" s="407"/>
      <c r="AA38" s="407"/>
      <c r="AB38" s="408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93" t="n">
        <v>45540.585390844906</v>
      </c>
      <c r="B1" s="293"/>
      <c r="C1" s="293"/>
      <c r="D1" s="293"/>
      <c r="E1" s="41"/>
      <c r="F1" s="41"/>
      <c r="G1" s="41"/>
      <c r="H1" s="312" t="n">
        <v>2024.0</v>
      </c>
      <c r="I1" s="312"/>
      <c r="J1" s="312"/>
      <c r="K1" s="312"/>
      <c r="L1" s="312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313" t="s">
        <v>408</v>
      </c>
      <c r="B3" s="313"/>
      <c r="C3" s="45" t="s">
        <v>1791</v>
      </c>
      <c r="D3" s="314" t="s">
        <v>1792</v>
      </c>
      <c r="E3" s="315"/>
      <c r="F3" s="315"/>
      <c r="G3" s="425"/>
      <c r="H3" s="426"/>
      <c r="I3" s="46"/>
      <c r="J3" s="40"/>
      <c r="K3" s="47"/>
      <c r="L3" s="47"/>
      <c r="M3" s="48"/>
      <c r="N3" s="40"/>
      <c r="O3" s="40"/>
      <c r="P3" s="40"/>
      <c r="Q3" s="40"/>
      <c r="R3" s="40"/>
      <c r="S3" s="420" t="s">
        <v>409</v>
      </c>
      <c r="T3" s="420"/>
      <c r="U3" s="421"/>
      <c r="V3" s="422" t="s">
        <v>179</v>
      </c>
      <c r="W3" s="423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96" t="s">
        <v>392</v>
      </c>
      <c r="B4" s="297"/>
      <c r="C4" s="297"/>
      <c r="D4" s="326"/>
      <c r="E4" s="328" t="s">
        <v>411</v>
      </c>
      <c r="F4" s="329"/>
      <c r="G4" s="285" t="s">
        <v>391</v>
      </c>
      <c r="H4" s="332"/>
      <c r="I4" s="332"/>
      <c r="J4" s="332"/>
      <c r="K4" s="332"/>
      <c r="L4" s="286"/>
      <c r="M4" s="333" t="s">
        <v>390</v>
      </c>
      <c r="N4" s="334"/>
      <c r="O4" s="304" t="s">
        <v>389</v>
      </c>
      <c r="P4" s="306"/>
      <c r="Q4" s="335" t="s">
        <v>412</v>
      </c>
      <c r="R4" s="358" t="s">
        <v>413</v>
      </c>
      <c r="S4" s="359"/>
      <c r="T4" s="335" t="s">
        <v>414</v>
      </c>
      <c r="U4" s="297"/>
      <c r="V4" s="297"/>
      <c r="W4" s="297"/>
      <c r="X4" s="326"/>
      <c r="Y4" s="362" t="s">
        <v>415</v>
      </c>
      <c r="Z4" s="363"/>
      <c r="AA4" s="362" t="s">
        <v>416</v>
      </c>
      <c r="AB4" s="363"/>
    </row>
    <row r="5" spans="1:28" ht="21.75" customHeight="true" x14ac:dyDescent="0.55000000000000004">
      <c r="A5" s="299"/>
      <c r="B5" s="276"/>
      <c r="C5" s="276"/>
      <c r="D5" s="277"/>
      <c r="E5" s="330"/>
      <c r="F5" s="331"/>
      <c r="G5" s="364" t="s">
        <v>388</v>
      </c>
      <c r="H5" s="291"/>
      <c r="I5" s="291"/>
      <c r="J5" s="434" t="n">
        <v>13.0</v>
      </c>
      <c r="K5" s="434"/>
      <c r="L5" s="435"/>
      <c r="M5" s="36" t="s">
        <v>388</v>
      </c>
      <c r="N5" s="54" t="n">
        <v>13.0</v>
      </c>
      <c r="O5" s="34" t="s">
        <v>388</v>
      </c>
      <c r="P5" s="53" t="n">
        <v>13.0</v>
      </c>
      <c r="Q5" s="336"/>
      <c r="R5" s="360"/>
      <c r="S5" s="361"/>
      <c r="T5" s="436" t="s">
        <v>417</v>
      </c>
      <c r="U5" s="278" t="s">
        <v>418</v>
      </c>
      <c r="V5" s="278" t="s">
        <v>419</v>
      </c>
      <c r="W5" s="278" t="s">
        <v>420</v>
      </c>
      <c r="X5" s="430" t="s">
        <v>421</v>
      </c>
      <c r="Y5" s="354"/>
      <c r="Z5" s="340"/>
      <c r="AA5" s="354"/>
      <c r="AB5" s="340"/>
    </row>
    <row r="6" spans="1:28" ht="25.5" customHeight="true" x14ac:dyDescent="0.55000000000000004">
      <c r="A6" s="299"/>
      <c r="B6" s="276"/>
      <c r="C6" s="276"/>
      <c r="D6" s="277"/>
      <c r="E6" s="330"/>
      <c r="F6" s="331"/>
      <c r="G6" s="287" t="s">
        <v>21</v>
      </c>
      <c r="H6" s="288"/>
      <c r="I6" s="288"/>
      <c r="J6" s="291" t="s">
        <v>22</v>
      </c>
      <c r="K6" s="291"/>
      <c r="L6" s="292"/>
      <c r="M6" s="36" t="s">
        <v>21</v>
      </c>
      <c r="N6" s="35" t="s">
        <v>22</v>
      </c>
      <c r="O6" s="34" t="s">
        <v>21</v>
      </c>
      <c r="P6" s="33" t="s">
        <v>0</v>
      </c>
      <c r="Q6" s="336"/>
      <c r="R6" s="360"/>
      <c r="S6" s="361"/>
      <c r="T6" s="436"/>
      <c r="U6" s="278"/>
      <c r="V6" s="278"/>
      <c r="W6" s="278"/>
      <c r="X6" s="430"/>
      <c r="Y6" s="354" t="s">
        <v>422</v>
      </c>
      <c r="Z6" s="356" t="s">
        <v>423</v>
      </c>
      <c r="AA6" s="354" t="s">
        <v>424</v>
      </c>
      <c r="AB6" s="340" t="s">
        <v>423</v>
      </c>
    </row>
    <row r="7" spans="1:28" ht="25.5" customHeight="true" thickBot="1" x14ac:dyDescent="0.6">
      <c r="A7" s="301"/>
      <c r="B7" s="302"/>
      <c r="C7" s="302"/>
      <c r="D7" s="327"/>
      <c r="E7" s="330"/>
      <c r="F7" s="331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24"/>
      <c r="R7" s="432"/>
      <c r="S7" s="433"/>
      <c r="T7" s="437"/>
      <c r="U7" s="321"/>
      <c r="V7" s="321"/>
      <c r="W7" s="321"/>
      <c r="X7" s="431"/>
      <c r="Y7" s="355"/>
      <c r="Z7" s="357"/>
      <c r="AA7" s="355"/>
      <c r="AB7" s="341"/>
    </row>
    <row r="8" spans="1:28" ht="15.75" customHeight="true" x14ac:dyDescent="0.55000000000000004">
      <c r="A8" s="402" t="s">
        <v>385</v>
      </c>
      <c r="B8" s="297" t="s">
        <v>11</v>
      </c>
      <c r="C8" s="297"/>
      <c r="D8" s="326"/>
      <c r="E8" s="342" t="n">
        <v>442.0</v>
      </c>
      <c r="F8" s="343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27" t="n">
        <f>Q8+X8</f>
      </c>
      <c r="S8" s="428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272"/>
      <c r="B9" s="25" t="s">
        <v>433</v>
      </c>
      <c r="C9" s="279" t="s">
        <v>3</v>
      </c>
      <c r="D9" s="280"/>
      <c r="E9" s="78" t="n">
        <v>170.0</v>
      </c>
      <c r="F9" s="280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29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46" t="n">
        <f>IF(ISERROR(SUM(Y9:Y11)/F9),"",SUM(Y9:Y11)/F9)</f>
      </c>
      <c r="AA9" s="94" t="n">
        <f>Q9-E9</f>
      </c>
      <c r="AB9" s="349" t="n">
        <f>IF(ISERROR(SUM(AA9:AA11)/F9),"",SUM(AA9:AA11)/F9)</f>
      </c>
    </row>
    <row r="10" spans="1:28" ht="15.75" customHeight="true" x14ac:dyDescent="0.55000000000000004">
      <c r="A10" s="272"/>
      <c r="B10" s="23" t="s">
        <v>442</v>
      </c>
      <c r="C10" s="279" t="s">
        <v>1</v>
      </c>
      <c r="D10" s="280"/>
      <c r="E10" s="78" t="n">
        <v>170.0</v>
      </c>
      <c r="F10" s="280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29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47"/>
      <c r="AA10" s="94" t="n">
        <f>Q10-E10</f>
      </c>
      <c r="AB10" s="350"/>
    </row>
    <row r="11" spans="1:28" ht="15.75" customHeight="true" x14ac:dyDescent="0.55000000000000004">
      <c r="A11" s="272"/>
      <c r="B11" s="22" t="s">
        <v>2</v>
      </c>
      <c r="C11" s="279" t="s">
        <v>2</v>
      </c>
      <c r="D11" s="280"/>
      <c r="E11" s="78" t="n">
        <v>170.0</v>
      </c>
      <c r="F11" s="280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29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48"/>
      <c r="AA11" s="94" t="n">
        <f>Q11-E11</f>
      </c>
      <c r="AB11" s="351"/>
    </row>
    <row r="12" spans="1:28" ht="15.75" customHeight="true" x14ac:dyDescent="0.55000000000000004">
      <c r="A12" s="272"/>
      <c r="B12" s="279" t="s">
        <v>4</v>
      </c>
      <c r="C12" s="279"/>
      <c r="D12" s="280"/>
      <c r="E12" s="367" t="n">
        <v>374.0</v>
      </c>
      <c r="F12" s="280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29" t="n">
        <f>Q12+X12</f>
      </c>
      <c r="S12" s="438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272"/>
      <c r="B13" s="25" t="s">
        <v>383</v>
      </c>
      <c r="C13" s="279" t="s">
        <v>5</v>
      </c>
      <c r="D13" s="280"/>
      <c r="E13" s="78" t="n">
        <v>374.0</v>
      </c>
      <c r="F13" s="280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29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46" t="n">
        <f>IF(ISERROR(SUM(Y13:Y15)/F13),"",SUM(Y13:Y15)/F13)</f>
      </c>
      <c r="AA13" s="94" t="n">
        <f>Q13-E13</f>
      </c>
      <c r="AB13" s="349" t="n">
        <f>IF(ISERROR(SUM(AA13:AA15)/F13),"",SUM(AA13:AA15)/F13)</f>
      </c>
    </row>
    <row r="14" spans="1:28" ht="15.75" customHeight="true" x14ac:dyDescent="0.55000000000000004">
      <c r="A14" s="272"/>
      <c r="B14" s="23" t="s">
        <v>471</v>
      </c>
      <c r="C14" s="279" t="s">
        <v>396</v>
      </c>
      <c r="D14" s="280"/>
      <c r="E14" s="78" t="n">
        <v>272.0</v>
      </c>
      <c r="F14" s="280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29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47"/>
      <c r="AA14" s="94" t="n">
        <f>Q14-E14</f>
      </c>
      <c r="AB14" s="350"/>
    </row>
    <row r="15" spans="1:28" ht="15.75" customHeight="true" x14ac:dyDescent="0.55000000000000004">
      <c r="A15" s="272"/>
      <c r="B15" s="22" t="s">
        <v>478</v>
      </c>
      <c r="C15" s="279" t="s">
        <v>16</v>
      </c>
      <c r="D15" s="280"/>
      <c r="E15" s="78" t="n">
        <v>34.0</v>
      </c>
      <c r="F15" s="280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0.0</v>
      </c>
      <c r="Q15" s="88" t="n">
        <f>I15+L15+M15+N15+O15+P15</f>
      </c>
      <c r="R15" s="89" t="n">
        <f>Q15+X15</f>
      </c>
      <c r="S15" s="429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48"/>
      <c r="AA15" s="94" t="n">
        <f>Q15-E15</f>
      </c>
      <c r="AB15" s="351"/>
    </row>
    <row r="16" spans="1:28" ht="15.75" customHeight="true" x14ac:dyDescent="0.55000000000000004">
      <c r="A16" s="272"/>
      <c r="B16" s="279" t="s">
        <v>6</v>
      </c>
      <c r="C16" s="279"/>
      <c r="D16" s="280"/>
      <c r="E16" s="367" t="n">
        <v>272.0</v>
      </c>
      <c r="F16" s="280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29" t="n">
        <f>Q16+X16</f>
      </c>
      <c r="S16" s="438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272"/>
      <c r="B17" s="281" t="s">
        <v>382</v>
      </c>
      <c r="C17" s="279" t="s">
        <v>7</v>
      </c>
      <c r="D17" s="280"/>
      <c r="E17" s="78" t="n">
        <v>136.0</v>
      </c>
      <c r="F17" s="280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29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46" t="n">
        <f>IF(ISERROR(SUM(Y17:Y18)/F17),"",SUM(Y17:Y18)/F17)</f>
      </c>
      <c r="AA17" s="94" t="n">
        <f>Q17-E17</f>
      </c>
      <c r="AB17" s="349" t="n">
        <f>IF(ISERROR(SUM(AA17:AA18)/F17),"",SUM(AA17:AA18)/F17)</f>
      </c>
    </row>
    <row r="18" spans="1:28" ht="15.75" customHeight="true" x14ac:dyDescent="0.55000000000000004">
      <c r="A18" s="272"/>
      <c r="B18" s="283"/>
      <c r="C18" s="279" t="s">
        <v>8</v>
      </c>
      <c r="D18" s="280"/>
      <c r="E18" s="78" t="n">
        <v>136.0</v>
      </c>
      <c r="F18" s="280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29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48"/>
      <c r="AA18" s="94" t="n">
        <f>Q18-E18</f>
      </c>
      <c r="AB18" s="351"/>
    </row>
    <row r="19" spans="1:28" ht="15.75" customHeight="true" x14ac:dyDescent="0.55000000000000004">
      <c r="A19" s="272"/>
      <c r="B19" s="279" t="s">
        <v>9</v>
      </c>
      <c r="C19" s="279"/>
      <c r="D19" s="280"/>
      <c r="E19" s="367" t="n">
        <v>340.0</v>
      </c>
      <c r="F19" s="280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29" t="n">
        <f>Q19+X19</f>
      </c>
      <c r="S19" s="438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272"/>
      <c r="B20" s="445" t="s">
        <v>10</v>
      </c>
      <c r="C20" s="379" t="s">
        <v>1782</v>
      </c>
      <c r="D20" s="380"/>
      <c r="E20" s="383" t="n">
        <v>170.0</v>
      </c>
      <c r="F20" s="441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29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76" t="n">
        <f>SUM(R20:R27)-E20</f>
      </c>
      <c r="Z20" s="346" t="n">
        <f>IF(ISERROR(Y20/E20),"",Y20/E20)</f>
      </c>
      <c r="AA20" s="376" t="n">
        <f>SUM(Q20:Q27)-E20</f>
      </c>
      <c r="AB20" s="349" t="n">
        <f>IF(ISERROR(AA20/E20),"",AA20/E20)</f>
      </c>
    </row>
    <row r="21" spans="1:28" ht="15.75" customHeight="true" x14ac:dyDescent="0.55000000000000004">
      <c r="A21" s="272"/>
      <c r="B21" s="446"/>
      <c r="C21" s="379" t="s">
        <v>1783</v>
      </c>
      <c r="D21" s="380"/>
      <c r="E21" s="385"/>
      <c r="F21" s="394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29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77" t="n">
        <f>E21-R21</f>
      </c>
      <c r="Z21" s="347" t="n">
        <f>IF(ISERROR(Y21/E21),"",Y21/E21)</f>
      </c>
      <c r="AA21" s="377"/>
      <c r="AB21" s="350" t="n">
        <f>IF(ISERROR(AA21/E21),"",AA21/E21)</f>
      </c>
    </row>
    <row r="22" spans="1:28" ht="15.75" customHeight="true" x14ac:dyDescent="0.55000000000000004">
      <c r="A22" s="272"/>
      <c r="B22" s="446"/>
      <c r="C22" s="379" t="s">
        <v>1784</v>
      </c>
      <c r="D22" s="380"/>
      <c r="E22" s="385"/>
      <c r="F22" s="394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29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77" t="n">
        <f>E22-R22</f>
      </c>
      <c r="Z22" s="347" t="n">
        <f>IF(ISERROR(Y22/E22),"",Y22/E22)</f>
      </c>
      <c r="AA22" s="377"/>
      <c r="AB22" s="350" t="n">
        <f>IF(ISERROR(AA22/E22),"",AA22/E22)</f>
      </c>
    </row>
    <row r="23" spans="1:28" ht="15.75" customHeight="true" x14ac:dyDescent="0.55000000000000004">
      <c r="A23" s="272"/>
      <c r="B23" s="446"/>
      <c r="C23" s="439" t="s">
        <v>1786</v>
      </c>
      <c r="D23" s="440"/>
      <c r="E23" s="385"/>
      <c r="F23" s="394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34.0</v>
      </c>
      <c r="Q23" s="88" t="n">
        <f>I23+L23+M23+N23+O23+P23</f>
      </c>
      <c r="R23" s="89" t="n">
        <f>Q23+X23</f>
      </c>
      <c r="S23" s="429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77" t="n">
        <f>E23-R23</f>
      </c>
      <c r="Z23" s="347" t="n">
        <f>IF(ISERROR(Y23/E23),"",Y23/E23)</f>
      </c>
      <c r="AA23" s="377"/>
      <c r="AB23" s="350" t="n">
        <f>IF(ISERROR(AA23/E23),"",AA23/E23)</f>
      </c>
    </row>
    <row r="24" spans="1:28" ht="15.75" customHeight="true" x14ac:dyDescent="0.55000000000000004">
      <c r="A24" s="272"/>
      <c r="B24" s="446"/>
      <c r="C24" s="439" t="s">
        <v>1785</v>
      </c>
      <c r="D24" s="440"/>
      <c r="E24" s="385"/>
      <c r="F24" s="394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29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77" t="n">
        <f>E24-R24</f>
      </c>
      <c r="Z24" s="347" t="n">
        <f>IF(ISERROR(Y24/E24),"",Y24/E24)</f>
      </c>
      <c r="AA24" s="377"/>
      <c r="AB24" s="350" t="n">
        <f>IF(ISERROR(AA24/E24),"",AA24/E24)</f>
      </c>
    </row>
    <row r="25" spans="1:28" ht="15.75" customHeight="true" x14ac:dyDescent="0.55000000000000004">
      <c r="A25" s="272"/>
      <c r="B25" s="446"/>
      <c r="C25" s="439" t="s">
        <v>1788</v>
      </c>
      <c r="D25" s="440"/>
      <c r="E25" s="385"/>
      <c r="F25" s="394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29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77" t="n">
        <f>E25-R25</f>
      </c>
      <c r="Z25" s="347" t="n">
        <f>IF(ISERROR(Y25/E25),"",Y25/E25)</f>
      </c>
      <c r="AA25" s="377"/>
      <c r="AB25" s="350" t="n">
        <f>IF(ISERROR(AA25/E25),"",AA25/E25)</f>
      </c>
    </row>
    <row r="26" spans="1:28" ht="15.75" customHeight="true" x14ac:dyDescent="0.55000000000000004">
      <c r="A26" s="272"/>
      <c r="B26" s="446"/>
      <c r="C26" s="439" t="s">
        <v>1788</v>
      </c>
      <c r="D26" s="440"/>
      <c r="E26" s="385"/>
      <c r="F26" s="394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29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77" t="n">
        <f>E26-R26</f>
      </c>
      <c r="Z26" s="347" t="n">
        <f>IF(ISERROR(Y26/E26),"",Y26/E26)</f>
      </c>
      <c r="AA26" s="377"/>
      <c r="AB26" s="350" t="n">
        <f>IF(ISERROR(AA26/E26),"",AA26/E26)</f>
      </c>
    </row>
    <row r="27" spans="1:28" ht="15.75" customHeight="true" x14ac:dyDescent="0.55000000000000004">
      <c r="A27" s="272"/>
      <c r="B27" s="446"/>
      <c r="C27" s="439" t="s">
        <v>1788</v>
      </c>
      <c r="D27" s="440"/>
      <c r="E27" s="385"/>
      <c r="F27" s="394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29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77"/>
      <c r="Z27" s="347"/>
      <c r="AA27" s="377"/>
      <c r="AB27" s="350"/>
    </row>
    <row r="28" spans="1:28" ht="15.75" customHeight="true" thickBot="1" x14ac:dyDescent="0.6">
      <c r="A28" s="273"/>
      <c r="B28" s="269" t="s">
        <v>370</v>
      </c>
      <c r="C28" s="269"/>
      <c r="D28" s="270"/>
      <c r="E28" s="390" t="n">
        <f>SUM(E8:E27)</f>
      </c>
      <c r="F28" s="39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42" t="n">
        <f>SUM(R8:R27)</f>
      </c>
      <c r="S28" s="443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271" t="s">
        <v>378</v>
      </c>
      <c r="B29" s="274" t="s">
        <v>572</v>
      </c>
      <c r="C29" s="274"/>
      <c r="D29" s="275"/>
      <c r="E29" s="385" t="n">
        <v>306.0</v>
      </c>
      <c r="F29" s="394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44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47" t="n">
        <f>SUM(R29:R34)-E29</f>
      </c>
      <c r="Z29" s="449" t="n">
        <f>IF(ISERROR(Y29/E29),"",Y29/E29)</f>
      </c>
      <c r="AA29" s="447" t="n">
        <f>SUM(Q29:Q34)-E29</f>
      </c>
      <c r="AB29" s="449" t="n">
        <f>IF(ISERROR(AA29/E29),"",AA29/E29)</f>
      </c>
    </row>
    <row r="30" spans="1:28" ht="15.75" customHeight="true" x14ac:dyDescent="0.55000000000000004">
      <c r="A30" s="272"/>
      <c r="B30" s="276" t="s">
        <v>24</v>
      </c>
      <c r="C30" s="276"/>
      <c r="D30" s="277"/>
      <c r="E30" s="385"/>
      <c r="F30" s="394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96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48"/>
      <c r="Z30" s="450"/>
      <c r="AA30" s="448"/>
      <c r="AB30" s="450"/>
    </row>
    <row r="31" spans="1:28" ht="15.75" customHeight="true" x14ac:dyDescent="0.55000000000000004">
      <c r="A31" s="272"/>
      <c r="B31" s="276" t="s">
        <v>376</v>
      </c>
      <c r="C31" s="276"/>
      <c r="D31" s="277"/>
      <c r="E31" s="385"/>
      <c r="F31" s="394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96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48"/>
      <c r="Z31" s="450"/>
      <c r="AA31" s="448"/>
      <c r="AB31" s="450"/>
    </row>
    <row r="32" spans="1:28" ht="15.75" customHeight="true" x14ac:dyDescent="0.55000000000000004">
      <c r="A32" s="272"/>
      <c r="B32" s="278" t="s">
        <v>375</v>
      </c>
      <c r="C32" s="276" t="s">
        <v>374</v>
      </c>
      <c r="D32" s="277"/>
      <c r="E32" s="385"/>
      <c r="F32" s="394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96"/>
      <c r="T32" s="91" t="n">
        <v>0.0</v>
      </c>
      <c r="U32" s="92" t="n">
        <v>0.0</v>
      </c>
      <c r="V32" s="92" t="n">
        <v>12.0</v>
      </c>
      <c r="W32" s="92" t="n">
        <v>0.0</v>
      </c>
      <c r="X32" s="90" t="n">
        <f>SUM(T32:W32)</f>
      </c>
      <c r="Y32" s="448"/>
      <c r="Z32" s="450"/>
      <c r="AA32" s="448"/>
      <c r="AB32" s="450"/>
    </row>
    <row r="33" spans="1:28" ht="24.0" customHeight="true" x14ac:dyDescent="0.55000000000000004">
      <c r="A33" s="272"/>
      <c r="B33" s="278"/>
      <c r="C33" s="278" t="s">
        <v>590</v>
      </c>
      <c r="D33" s="12" t="s">
        <v>373</v>
      </c>
      <c r="E33" s="385"/>
      <c r="F33" s="394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97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48"/>
      <c r="Z33" s="450"/>
      <c r="AA33" s="448"/>
      <c r="AB33" s="450"/>
    </row>
    <row r="34" spans="1:28" ht="24.0" customHeight="true" x14ac:dyDescent="0.55000000000000004">
      <c r="A34" s="272"/>
      <c r="B34" s="278"/>
      <c r="C34" s="278"/>
      <c r="D34" s="12" t="s">
        <v>372</v>
      </c>
      <c r="E34" s="385"/>
      <c r="F34" s="394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404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48"/>
      <c r="Z34" s="450"/>
      <c r="AA34" s="451"/>
      <c r="AB34" s="450"/>
    </row>
    <row r="35" spans="1:28" ht="24.0" customHeight="true" x14ac:dyDescent="0.55000000000000004">
      <c r="A35" s="272"/>
      <c r="B35" s="278"/>
      <c r="C35" s="278"/>
      <c r="D35" s="12" t="s">
        <v>371</v>
      </c>
      <c r="E35" s="387"/>
      <c r="F35" s="395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97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273"/>
      <c r="B36" s="259" t="s">
        <v>370</v>
      </c>
      <c r="C36" s="259"/>
      <c r="D36" s="260"/>
      <c r="E36" s="398" t="n">
        <v>306.0</v>
      </c>
      <c r="F36" s="399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400" t="n">
        <f>SUM(R29:R35)</f>
      </c>
      <c r="S36" s="401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61" t="s">
        <v>369</v>
      </c>
      <c r="B37" s="262"/>
      <c r="C37" s="262"/>
      <c r="D37" s="263"/>
      <c r="E37" s="409" t="n">
        <f>E28+E36</f>
      </c>
      <c r="F37" s="410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411" t="n">
        <f>R28+R36</f>
      </c>
      <c r="S37" s="412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413" t="s">
        <v>368</v>
      </c>
      <c r="B38" s="414"/>
      <c r="C38" s="414"/>
      <c r="D38" s="414"/>
      <c r="E38" s="453"/>
      <c r="F38" s="151"/>
      <c r="G38" s="415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416"/>
      <c r="I38" s="416"/>
      <c r="J38" s="416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416"/>
      <c r="L38" s="417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54" t="s">
        <v>643</v>
      </c>
      <c r="R38" s="455"/>
      <c r="S38" s="455"/>
      <c r="T38" s="452" t="s">
        <v>1793</v>
      </c>
      <c r="U38" s="452"/>
      <c r="V38" s="452"/>
      <c r="W38" s="452"/>
      <c r="X38" s="452"/>
      <c r="Y38" s="407"/>
      <c r="Z38" s="407"/>
      <c r="AA38" s="407"/>
      <c r="AB38" s="408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93" t="n">
        <v>45540.585390844906</v>
      </c>
      <c r="B1" s="293"/>
      <c r="C1" s="293"/>
      <c r="D1" s="293"/>
      <c r="E1" s="41"/>
      <c r="F1" s="41"/>
      <c r="G1" s="41"/>
      <c r="H1" s="312" t="n">
        <v>2023.0</v>
      </c>
      <c r="I1" s="312"/>
      <c r="J1" s="312"/>
      <c r="K1" s="312"/>
      <c r="L1" s="312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313" t="s">
        <v>408</v>
      </c>
      <c r="B3" s="313"/>
      <c r="C3" s="45" t="s">
        <v>1794</v>
      </c>
      <c r="D3" s="314" t="s">
        <v>1795</v>
      </c>
      <c r="E3" s="315"/>
      <c r="F3" s="315"/>
      <c r="G3" s="425"/>
      <c r="H3" s="426"/>
      <c r="I3" s="46"/>
      <c r="J3" s="40"/>
      <c r="K3" s="47"/>
      <c r="L3" s="47"/>
      <c r="M3" s="48"/>
      <c r="N3" s="40"/>
      <c r="O3" s="40"/>
      <c r="P3" s="40"/>
      <c r="Q3" s="40"/>
      <c r="R3" s="40"/>
      <c r="S3" s="420" t="s">
        <v>409</v>
      </c>
      <c r="T3" s="420"/>
      <c r="U3" s="421"/>
      <c r="V3" s="422" t="s">
        <v>179</v>
      </c>
      <c r="W3" s="423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96" t="s">
        <v>392</v>
      </c>
      <c r="B4" s="297"/>
      <c r="C4" s="297"/>
      <c r="D4" s="326"/>
      <c r="E4" s="328" t="s">
        <v>411</v>
      </c>
      <c r="F4" s="329"/>
      <c r="G4" s="285" t="s">
        <v>391</v>
      </c>
      <c r="H4" s="332"/>
      <c r="I4" s="332"/>
      <c r="J4" s="332"/>
      <c r="K4" s="332"/>
      <c r="L4" s="286"/>
      <c r="M4" s="333" t="s">
        <v>390</v>
      </c>
      <c r="N4" s="334"/>
      <c r="O4" s="304" t="s">
        <v>389</v>
      </c>
      <c r="P4" s="306"/>
      <c r="Q4" s="335" t="s">
        <v>412</v>
      </c>
      <c r="R4" s="358" t="s">
        <v>413</v>
      </c>
      <c r="S4" s="359"/>
      <c r="T4" s="335" t="s">
        <v>414</v>
      </c>
      <c r="U4" s="297"/>
      <c r="V4" s="297"/>
      <c r="W4" s="297"/>
      <c r="X4" s="326"/>
      <c r="Y4" s="362" t="s">
        <v>415</v>
      </c>
      <c r="Z4" s="363"/>
      <c r="AA4" s="362" t="s">
        <v>416</v>
      </c>
      <c r="AB4" s="363"/>
    </row>
    <row r="5" spans="1:28" ht="21.75" customHeight="true" x14ac:dyDescent="0.55000000000000004">
      <c r="A5" s="299"/>
      <c r="B5" s="276"/>
      <c r="C5" s="276"/>
      <c r="D5" s="277"/>
      <c r="E5" s="330"/>
      <c r="F5" s="331"/>
      <c r="G5" s="364" t="s">
        <v>388</v>
      </c>
      <c r="H5" s="291"/>
      <c r="I5" s="291"/>
      <c r="J5" s="434" t="n">
        <v>13.0</v>
      </c>
      <c r="K5" s="434"/>
      <c r="L5" s="435"/>
      <c r="M5" s="36" t="s">
        <v>388</v>
      </c>
      <c r="N5" s="54" t="n">
        <v>13.0</v>
      </c>
      <c r="O5" s="34" t="s">
        <v>388</v>
      </c>
      <c r="P5" s="53" t="n">
        <v>13.0</v>
      </c>
      <c r="Q5" s="336"/>
      <c r="R5" s="360"/>
      <c r="S5" s="361"/>
      <c r="T5" s="436" t="s">
        <v>417</v>
      </c>
      <c r="U5" s="278" t="s">
        <v>418</v>
      </c>
      <c r="V5" s="278" t="s">
        <v>419</v>
      </c>
      <c r="W5" s="278" t="s">
        <v>420</v>
      </c>
      <c r="X5" s="430" t="s">
        <v>421</v>
      </c>
      <c r="Y5" s="354"/>
      <c r="Z5" s="340"/>
      <c r="AA5" s="354"/>
      <c r="AB5" s="340"/>
    </row>
    <row r="6" spans="1:28" ht="25.5" customHeight="true" x14ac:dyDescent="0.55000000000000004">
      <c r="A6" s="299"/>
      <c r="B6" s="276"/>
      <c r="C6" s="276"/>
      <c r="D6" s="277"/>
      <c r="E6" s="330"/>
      <c r="F6" s="331"/>
      <c r="G6" s="287" t="s">
        <v>21</v>
      </c>
      <c r="H6" s="288"/>
      <c r="I6" s="288"/>
      <c r="J6" s="291" t="s">
        <v>22</v>
      </c>
      <c r="K6" s="291"/>
      <c r="L6" s="292"/>
      <c r="M6" s="36" t="s">
        <v>21</v>
      </c>
      <c r="N6" s="35" t="s">
        <v>22</v>
      </c>
      <c r="O6" s="34" t="s">
        <v>21</v>
      </c>
      <c r="P6" s="33" t="s">
        <v>0</v>
      </c>
      <c r="Q6" s="336"/>
      <c r="R6" s="360"/>
      <c r="S6" s="361"/>
      <c r="T6" s="436"/>
      <c r="U6" s="278"/>
      <c r="V6" s="278"/>
      <c r="W6" s="278"/>
      <c r="X6" s="430"/>
      <c r="Y6" s="354" t="s">
        <v>422</v>
      </c>
      <c r="Z6" s="356" t="s">
        <v>423</v>
      </c>
      <c r="AA6" s="354" t="s">
        <v>424</v>
      </c>
      <c r="AB6" s="340" t="s">
        <v>423</v>
      </c>
    </row>
    <row r="7" spans="1:28" ht="25.5" customHeight="true" thickBot="1" x14ac:dyDescent="0.6">
      <c r="A7" s="301"/>
      <c r="B7" s="302"/>
      <c r="C7" s="302"/>
      <c r="D7" s="327"/>
      <c r="E7" s="330"/>
      <c r="F7" s="331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24"/>
      <c r="R7" s="432"/>
      <c r="S7" s="433"/>
      <c r="T7" s="437"/>
      <c r="U7" s="321"/>
      <c r="V7" s="321"/>
      <c r="W7" s="321"/>
      <c r="X7" s="431"/>
      <c r="Y7" s="355"/>
      <c r="Z7" s="357"/>
      <c r="AA7" s="355"/>
      <c r="AB7" s="341"/>
    </row>
    <row r="8" spans="1:28" ht="15.75" customHeight="true" x14ac:dyDescent="0.55000000000000004">
      <c r="A8" s="402" t="s">
        <v>385</v>
      </c>
      <c r="B8" s="297" t="s">
        <v>11</v>
      </c>
      <c r="C8" s="297"/>
      <c r="D8" s="326"/>
      <c r="E8" s="342" t="n">
        <v>442.0</v>
      </c>
      <c r="F8" s="343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27" t="n">
        <f>Q8+X8</f>
      </c>
      <c r="S8" s="428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272"/>
      <c r="B9" s="25" t="s">
        <v>433</v>
      </c>
      <c r="C9" s="279" t="s">
        <v>3</v>
      </c>
      <c r="D9" s="280"/>
      <c r="E9" s="78" t="n">
        <v>170.0</v>
      </c>
      <c r="F9" s="280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29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46" t="n">
        <f>IF(ISERROR(SUM(Y9:Y11)/F9),"",SUM(Y9:Y11)/F9)</f>
      </c>
      <c r="AA9" s="94" t="n">
        <f>Q9-E9</f>
      </c>
      <c r="AB9" s="349" t="n">
        <f>IF(ISERROR(SUM(AA9:AA11)/F9),"",SUM(AA9:AA11)/F9)</f>
      </c>
    </row>
    <row r="10" spans="1:28" ht="15.75" customHeight="true" x14ac:dyDescent="0.55000000000000004">
      <c r="A10" s="272"/>
      <c r="B10" s="23" t="s">
        <v>442</v>
      </c>
      <c r="C10" s="279" t="s">
        <v>1</v>
      </c>
      <c r="D10" s="280"/>
      <c r="E10" s="78" t="n">
        <v>170.0</v>
      </c>
      <c r="F10" s="280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29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47"/>
      <c r="AA10" s="94" t="n">
        <f>Q10-E10</f>
      </c>
      <c r="AB10" s="350"/>
    </row>
    <row r="11" spans="1:28" ht="15.75" customHeight="true" x14ac:dyDescent="0.55000000000000004">
      <c r="A11" s="272"/>
      <c r="B11" s="22" t="s">
        <v>2</v>
      </c>
      <c r="C11" s="279" t="s">
        <v>2</v>
      </c>
      <c r="D11" s="280"/>
      <c r="E11" s="78" t="n">
        <v>170.0</v>
      </c>
      <c r="F11" s="280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29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48"/>
      <c r="AA11" s="94" t="n">
        <f>Q11-E11</f>
      </c>
      <c r="AB11" s="351"/>
    </row>
    <row r="12" spans="1:28" ht="15.75" customHeight="true" x14ac:dyDescent="0.55000000000000004">
      <c r="A12" s="272"/>
      <c r="B12" s="279" t="s">
        <v>4</v>
      </c>
      <c r="C12" s="279"/>
      <c r="D12" s="280"/>
      <c r="E12" s="367" t="n">
        <v>374.0</v>
      </c>
      <c r="F12" s="280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29" t="n">
        <f>Q12+X12</f>
      </c>
      <c r="S12" s="438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272"/>
      <c r="B13" s="25" t="s">
        <v>383</v>
      </c>
      <c r="C13" s="279" t="s">
        <v>5</v>
      </c>
      <c r="D13" s="280"/>
      <c r="E13" s="78" t="n">
        <v>374.0</v>
      </c>
      <c r="F13" s="280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29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46" t="n">
        <f>IF(ISERROR(SUM(Y13:Y15)/F13),"",SUM(Y13:Y15)/F13)</f>
      </c>
      <c r="AA13" s="94" t="n">
        <f>Q13-E13</f>
      </c>
      <c r="AB13" s="349" t="n">
        <f>IF(ISERROR(SUM(AA13:AA15)/F13),"",SUM(AA13:AA15)/F13)</f>
      </c>
    </row>
    <row r="14" spans="1:28" ht="15.75" customHeight="true" x14ac:dyDescent="0.55000000000000004">
      <c r="A14" s="272"/>
      <c r="B14" s="23" t="s">
        <v>471</v>
      </c>
      <c r="C14" s="279" t="s">
        <v>396</v>
      </c>
      <c r="D14" s="280"/>
      <c r="E14" s="78" t="n">
        <v>272.0</v>
      </c>
      <c r="F14" s="280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29"/>
      <c r="T14" s="91" t="n">
        <v>0.0</v>
      </c>
      <c r="U14" s="92" t="n">
        <v>0.0</v>
      </c>
      <c r="V14" s="92" t="n">
        <v>0.0</v>
      </c>
      <c r="W14" s="92" t="n">
        <v>34.0</v>
      </c>
      <c r="X14" s="90" t="n">
        <f>SUM(T14:W14)</f>
      </c>
      <c r="Y14" s="93" t="n">
        <f>R14-E14</f>
      </c>
      <c r="Z14" s="347"/>
      <c r="AA14" s="94" t="n">
        <f>Q14-E14</f>
      </c>
      <c r="AB14" s="350"/>
    </row>
    <row r="15" spans="1:28" ht="15.75" customHeight="true" x14ac:dyDescent="0.55000000000000004">
      <c r="A15" s="272"/>
      <c r="B15" s="22" t="s">
        <v>478</v>
      </c>
      <c r="C15" s="279" t="s">
        <v>16</v>
      </c>
      <c r="D15" s="280"/>
      <c r="E15" s="78" t="n">
        <v>34.0</v>
      </c>
      <c r="F15" s="280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29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48"/>
      <c r="AA15" s="94" t="n">
        <f>Q15-E15</f>
      </c>
      <c r="AB15" s="351"/>
    </row>
    <row r="16" spans="1:28" ht="15.75" customHeight="true" x14ac:dyDescent="0.55000000000000004">
      <c r="A16" s="272"/>
      <c r="B16" s="279" t="s">
        <v>6</v>
      </c>
      <c r="C16" s="279"/>
      <c r="D16" s="280"/>
      <c r="E16" s="367" t="n">
        <v>272.0</v>
      </c>
      <c r="F16" s="280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29" t="n">
        <f>Q16+X16</f>
      </c>
      <c r="S16" s="438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272"/>
      <c r="B17" s="281" t="s">
        <v>382</v>
      </c>
      <c r="C17" s="279" t="s">
        <v>7</v>
      </c>
      <c r="D17" s="280"/>
      <c r="E17" s="78" t="n">
        <v>136.0</v>
      </c>
      <c r="F17" s="280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29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46" t="n">
        <f>IF(ISERROR(SUM(Y17:Y18)/F17),"",SUM(Y17:Y18)/F17)</f>
      </c>
      <c r="AA17" s="94" t="n">
        <f>Q17-E17</f>
      </c>
      <c r="AB17" s="349" t="n">
        <f>IF(ISERROR(SUM(AA17:AA18)/F17),"",SUM(AA17:AA18)/F17)</f>
      </c>
    </row>
    <row r="18" spans="1:28" ht="15.75" customHeight="true" x14ac:dyDescent="0.55000000000000004">
      <c r="A18" s="272"/>
      <c r="B18" s="283"/>
      <c r="C18" s="279" t="s">
        <v>8</v>
      </c>
      <c r="D18" s="280"/>
      <c r="E18" s="78" t="n">
        <v>136.0</v>
      </c>
      <c r="F18" s="280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29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48"/>
      <c r="AA18" s="94" t="n">
        <f>Q18-E18</f>
      </c>
      <c r="AB18" s="351"/>
    </row>
    <row r="19" spans="1:28" ht="15.75" customHeight="true" x14ac:dyDescent="0.55000000000000004">
      <c r="A19" s="272"/>
      <c r="B19" s="279" t="s">
        <v>9</v>
      </c>
      <c r="C19" s="279"/>
      <c r="D19" s="280"/>
      <c r="E19" s="367" t="n">
        <v>340.0</v>
      </c>
      <c r="F19" s="280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29" t="n">
        <f>Q19+X19</f>
      </c>
      <c r="S19" s="438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272"/>
      <c r="B20" s="445" t="s">
        <v>10</v>
      </c>
      <c r="C20" s="379" t="s">
        <v>1782</v>
      </c>
      <c r="D20" s="380"/>
      <c r="E20" s="383" t="n">
        <v>170.0</v>
      </c>
      <c r="F20" s="441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29" t="n">
        <f>SUM(R20:R27)</f>
      </c>
      <c r="T20" s="91" t="n">
        <v>34.0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76" t="n">
        <f>SUM(R20:R27)-E20</f>
      </c>
      <c r="Z20" s="346" t="n">
        <f>IF(ISERROR(Y20/E20),"",Y20/E20)</f>
      </c>
      <c r="AA20" s="376" t="n">
        <f>SUM(Q20:Q27)-E20</f>
      </c>
      <c r="AB20" s="349" t="n">
        <f>IF(ISERROR(AA20/E20),"",AA20/E20)</f>
      </c>
    </row>
    <row r="21" spans="1:28" ht="15.75" customHeight="true" x14ac:dyDescent="0.55000000000000004">
      <c r="A21" s="272"/>
      <c r="B21" s="446"/>
      <c r="C21" s="379" t="s">
        <v>1783</v>
      </c>
      <c r="D21" s="380"/>
      <c r="E21" s="385"/>
      <c r="F21" s="394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29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77" t="n">
        <f>E21-R21</f>
      </c>
      <c r="Z21" s="347" t="n">
        <f>IF(ISERROR(Y21/E21),"",Y21/E21)</f>
      </c>
      <c r="AA21" s="377"/>
      <c r="AB21" s="350" t="n">
        <f>IF(ISERROR(AA21/E21),"",AA21/E21)</f>
      </c>
    </row>
    <row r="22" spans="1:28" ht="15.75" customHeight="true" x14ac:dyDescent="0.55000000000000004">
      <c r="A22" s="272"/>
      <c r="B22" s="446"/>
      <c r="C22" s="379" t="s">
        <v>1784</v>
      </c>
      <c r="D22" s="380"/>
      <c r="E22" s="385"/>
      <c r="F22" s="394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29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77" t="n">
        <f>E22-R22</f>
      </c>
      <c r="Z22" s="347" t="n">
        <f>IF(ISERROR(Y22/E22),"",Y22/E22)</f>
      </c>
      <c r="AA22" s="377"/>
      <c r="AB22" s="350" t="n">
        <f>IF(ISERROR(AA22/E22),"",AA22/E22)</f>
      </c>
    </row>
    <row r="23" spans="1:28" ht="15.75" customHeight="true" x14ac:dyDescent="0.55000000000000004">
      <c r="A23" s="272"/>
      <c r="B23" s="446"/>
      <c r="C23" s="439" t="s">
        <v>1787</v>
      </c>
      <c r="D23" s="440"/>
      <c r="E23" s="385"/>
      <c r="F23" s="394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29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77" t="n">
        <f>E23-R23</f>
      </c>
      <c r="Z23" s="347" t="n">
        <f>IF(ISERROR(Y23/E23),"",Y23/E23)</f>
      </c>
      <c r="AA23" s="377"/>
      <c r="AB23" s="350" t="n">
        <f>IF(ISERROR(AA23/E23),"",AA23/E23)</f>
      </c>
    </row>
    <row r="24" spans="1:28" ht="15.75" customHeight="true" x14ac:dyDescent="0.55000000000000004">
      <c r="A24" s="272"/>
      <c r="B24" s="446"/>
      <c r="C24" s="439" t="s">
        <v>1785</v>
      </c>
      <c r="D24" s="440"/>
      <c r="E24" s="385"/>
      <c r="F24" s="394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29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77" t="n">
        <f>E24-R24</f>
      </c>
      <c r="Z24" s="347" t="n">
        <f>IF(ISERROR(Y24/E24),"",Y24/E24)</f>
      </c>
      <c r="AA24" s="377"/>
      <c r="AB24" s="350" t="n">
        <f>IF(ISERROR(AA24/E24),"",AA24/E24)</f>
      </c>
    </row>
    <row r="25" spans="1:28" ht="15.75" customHeight="true" x14ac:dyDescent="0.55000000000000004">
      <c r="A25" s="272"/>
      <c r="B25" s="446"/>
      <c r="C25" s="439" t="s">
        <v>1788</v>
      </c>
      <c r="D25" s="440"/>
      <c r="E25" s="385"/>
      <c r="F25" s="394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29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77" t="n">
        <f>E25-R25</f>
      </c>
      <c r="Z25" s="347" t="n">
        <f>IF(ISERROR(Y25/E25),"",Y25/E25)</f>
      </c>
      <c r="AA25" s="377"/>
      <c r="AB25" s="350" t="n">
        <f>IF(ISERROR(AA25/E25),"",AA25/E25)</f>
      </c>
    </row>
    <row r="26" spans="1:28" ht="15.75" customHeight="true" x14ac:dyDescent="0.55000000000000004">
      <c r="A26" s="272"/>
      <c r="B26" s="446"/>
      <c r="C26" s="439" t="s">
        <v>1788</v>
      </c>
      <c r="D26" s="440"/>
      <c r="E26" s="385"/>
      <c r="F26" s="394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29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77" t="n">
        <f>E26-R26</f>
      </c>
      <c r="Z26" s="347" t="n">
        <f>IF(ISERROR(Y26/E26),"",Y26/E26)</f>
      </c>
      <c r="AA26" s="377"/>
      <c r="AB26" s="350" t="n">
        <f>IF(ISERROR(AA26/E26),"",AA26/E26)</f>
      </c>
    </row>
    <row r="27" spans="1:28" ht="15.75" customHeight="true" x14ac:dyDescent="0.55000000000000004">
      <c r="A27" s="272"/>
      <c r="B27" s="446"/>
      <c r="C27" s="439" t="s">
        <v>1788</v>
      </c>
      <c r="D27" s="440"/>
      <c r="E27" s="385"/>
      <c r="F27" s="394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29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77"/>
      <c r="Z27" s="347"/>
      <c r="AA27" s="377"/>
      <c r="AB27" s="350"/>
    </row>
    <row r="28" spans="1:28" ht="15.75" customHeight="true" thickBot="1" x14ac:dyDescent="0.6">
      <c r="A28" s="273"/>
      <c r="B28" s="269" t="s">
        <v>370</v>
      </c>
      <c r="C28" s="269"/>
      <c r="D28" s="270"/>
      <c r="E28" s="390" t="n">
        <f>SUM(E8:E27)</f>
      </c>
      <c r="F28" s="39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42" t="n">
        <f>SUM(R8:R27)</f>
      </c>
      <c r="S28" s="443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271" t="s">
        <v>378</v>
      </c>
      <c r="B29" s="274" t="s">
        <v>572</v>
      </c>
      <c r="C29" s="274"/>
      <c r="D29" s="275"/>
      <c r="E29" s="385" t="n">
        <v>306.0</v>
      </c>
      <c r="F29" s="394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44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47" t="n">
        <f>SUM(R29:R34)-E29</f>
      </c>
      <c r="Z29" s="449" t="n">
        <f>IF(ISERROR(Y29/E29),"",Y29/E29)</f>
      </c>
      <c r="AA29" s="447" t="n">
        <f>SUM(Q29:Q34)-E29</f>
      </c>
      <c r="AB29" s="449" t="n">
        <f>IF(ISERROR(AA29/E29),"",AA29/E29)</f>
      </c>
    </row>
    <row r="30" spans="1:28" ht="15.75" customHeight="true" x14ac:dyDescent="0.55000000000000004">
      <c r="A30" s="272"/>
      <c r="B30" s="276" t="s">
        <v>24</v>
      </c>
      <c r="C30" s="276"/>
      <c r="D30" s="277"/>
      <c r="E30" s="385"/>
      <c r="F30" s="394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96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48"/>
      <c r="Z30" s="450"/>
      <c r="AA30" s="448"/>
      <c r="AB30" s="450"/>
    </row>
    <row r="31" spans="1:28" ht="15.75" customHeight="true" x14ac:dyDescent="0.55000000000000004">
      <c r="A31" s="272"/>
      <c r="B31" s="276" t="s">
        <v>376</v>
      </c>
      <c r="C31" s="276"/>
      <c r="D31" s="277"/>
      <c r="E31" s="385"/>
      <c r="F31" s="394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96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48"/>
      <c r="Z31" s="450"/>
      <c r="AA31" s="448"/>
      <c r="AB31" s="450"/>
    </row>
    <row r="32" spans="1:28" ht="15.75" customHeight="true" x14ac:dyDescent="0.55000000000000004">
      <c r="A32" s="272"/>
      <c r="B32" s="278" t="s">
        <v>375</v>
      </c>
      <c r="C32" s="276" t="s">
        <v>374</v>
      </c>
      <c r="D32" s="277"/>
      <c r="E32" s="385"/>
      <c r="F32" s="394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96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48"/>
      <c r="Z32" s="450"/>
      <c r="AA32" s="448"/>
      <c r="AB32" s="450"/>
    </row>
    <row r="33" spans="1:28" ht="24.0" customHeight="true" x14ac:dyDescent="0.55000000000000004">
      <c r="A33" s="272"/>
      <c r="B33" s="278"/>
      <c r="C33" s="278" t="s">
        <v>590</v>
      </c>
      <c r="D33" s="12" t="s">
        <v>373</v>
      </c>
      <c r="E33" s="385"/>
      <c r="F33" s="394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97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48"/>
      <c r="Z33" s="450"/>
      <c r="AA33" s="448"/>
      <c r="AB33" s="450"/>
    </row>
    <row r="34" spans="1:28" ht="24.0" customHeight="true" x14ac:dyDescent="0.55000000000000004">
      <c r="A34" s="272"/>
      <c r="B34" s="278"/>
      <c r="C34" s="278"/>
      <c r="D34" s="12" t="s">
        <v>372</v>
      </c>
      <c r="E34" s="385"/>
      <c r="F34" s="394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404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48"/>
      <c r="Z34" s="450"/>
      <c r="AA34" s="451"/>
      <c r="AB34" s="450"/>
    </row>
    <row r="35" spans="1:28" ht="24.0" customHeight="true" x14ac:dyDescent="0.55000000000000004">
      <c r="A35" s="272"/>
      <c r="B35" s="278"/>
      <c r="C35" s="278"/>
      <c r="D35" s="12" t="s">
        <v>371</v>
      </c>
      <c r="E35" s="387"/>
      <c r="F35" s="395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97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273"/>
      <c r="B36" s="259" t="s">
        <v>370</v>
      </c>
      <c r="C36" s="259"/>
      <c r="D36" s="260"/>
      <c r="E36" s="398" t="n">
        <v>306.0</v>
      </c>
      <c r="F36" s="399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400" t="n">
        <f>SUM(R29:R35)</f>
      </c>
      <c r="S36" s="401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61" t="s">
        <v>369</v>
      </c>
      <c r="B37" s="262"/>
      <c r="C37" s="262"/>
      <c r="D37" s="263"/>
      <c r="E37" s="409" t="n">
        <f>E28+E36</f>
      </c>
      <c r="F37" s="410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411" t="n">
        <f>R28+R36</f>
      </c>
      <c r="S37" s="412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413" t="s">
        <v>368</v>
      </c>
      <c r="B38" s="414"/>
      <c r="C38" s="414"/>
      <c r="D38" s="414"/>
      <c r="E38" s="453"/>
      <c r="F38" s="151"/>
      <c r="G38" s="415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416"/>
      <c r="I38" s="416"/>
      <c r="J38" s="416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416"/>
      <c r="L38" s="417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54" t="s">
        <v>643</v>
      </c>
      <c r="R38" s="455"/>
      <c r="S38" s="455"/>
      <c r="T38" s="452" t="s">
        <v>1793</v>
      </c>
      <c r="U38" s="452"/>
      <c r="V38" s="452"/>
      <c r="W38" s="452"/>
      <c r="X38" s="452"/>
      <c r="Y38" s="407"/>
      <c r="Z38" s="407"/>
      <c r="AA38" s="407"/>
      <c r="AB38" s="408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2024-08-26T02:02:41Z</dcterms:modified>
</cp:coreProperties>
</file>